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J:\SUBVENCIJE\SEZNAM NAPRAV\NOVI SEZNAMI (od 114SUB dalje)\"/>
    </mc:Choice>
  </mc:AlternateContent>
  <xr:revisionPtr revIDLastSave="0" documentId="13_ncr:1_{852E3834-94FE-426D-BFCD-B8274FEB15EE}" xr6:coauthVersionLast="36" xr6:coauthVersionMax="36" xr10:uidLastSave="{00000000-0000-0000-0000-000000000000}"/>
  <bookViews>
    <workbookView xWindow="720" yWindow="390" windowWidth="27555" windowHeight="12315" xr2:uid="{00000000-000D-0000-FFFF-FFFF00000000}"/>
  </bookViews>
  <sheets>
    <sheet name="UVOD" sheetId="3" r:id="rId1"/>
    <sheet name="POLENA" sheetId="5" r:id="rId2"/>
    <sheet name="PELETI" sheetId="4" r:id="rId3"/>
    <sheet name="SEKANCI" sheetId="10" r:id="rId4"/>
    <sheet name="KOMBINIRANI" sheetId="9" r:id="rId5"/>
    <sheet name="KAMINI" sheetId="8" r:id="rId6"/>
  </sheets>
  <definedNames>
    <definedName name="_xlnm._FilterDatabase" localSheetId="5" hidden="1">KAMINI!$A$4:$F$4</definedName>
    <definedName name="_xlnm._FilterDatabase" localSheetId="4" hidden="1">KOMBINIRANI!$A$5:$H$5</definedName>
    <definedName name="_xlnm._FilterDatabase" localSheetId="2" hidden="1">PELETI!$A$4:$G$4</definedName>
    <definedName name="_xlnm._FilterDatabase" localSheetId="1" hidden="1">POLENA!$A$5:$H$74</definedName>
    <definedName name="_xlnm._FilterDatabase" localSheetId="3" hidden="1">SEKANCI!$A$4:$G$4</definedName>
    <definedName name="_xlnm.Print_Titles" localSheetId="5">KAMINI!$1:$4</definedName>
    <definedName name="_xlnm.Print_Titles" localSheetId="4">KOMBINIRANI!$5:$5</definedName>
    <definedName name="_xlnm.Print_Titles" localSheetId="2">PELETI!$2:$4</definedName>
    <definedName name="_xlnm.Print_Titles" localSheetId="1">POLENA!$5:$5</definedName>
    <definedName name="_xlnm.Print_Titles" localSheetId="3">SEKANCI!$2:$4</definedName>
  </definedNames>
  <calcPr calcId="191029"/>
</workbook>
</file>

<file path=xl/calcChain.xml><?xml version="1.0" encoding="utf-8"?>
<calcChain xmlns="http://schemas.openxmlformats.org/spreadsheetml/2006/main">
  <c r="H22" i="9" l="1"/>
  <c r="H21" i="9"/>
  <c r="H20" i="9"/>
  <c r="H19" i="9"/>
  <c r="H18" i="9"/>
  <c r="H17" i="9"/>
  <c r="H106" i="5" l="1"/>
  <c r="H100" i="5" l="1"/>
  <c r="H99" i="5" l="1"/>
  <c r="H51" i="5"/>
  <c r="H52" i="5"/>
  <c r="H53" i="5"/>
  <c r="H54" i="5"/>
  <c r="H55" i="5"/>
  <c r="H56" i="5"/>
  <c r="H57" i="5"/>
  <c r="H58" i="5"/>
  <c r="H59" i="5"/>
  <c r="H60" i="5"/>
  <c r="H61" i="5"/>
  <c r="H105" i="5"/>
  <c r="H62" i="5"/>
  <c r="H63" i="5"/>
  <c r="H64" i="5"/>
  <c r="H65" i="5"/>
  <c r="H66" i="5"/>
  <c r="H39" i="5"/>
  <c r="H48" i="5"/>
  <c r="H49" i="5"/>
  <c r="H67" i="5"/>
  <c r="H68" i="5"/>
  <c r="H69" i="5"/>
  <c r="H70" i="5"/>
  <c r="H98" i="5"/>
  <c r="H50" i="5"/>
  <c r="H83" i="5" l="1"/>
  <c r="H82" i="5"/>
  <c r="H81" i="5"/>
  <c r="F11" i="8" l="1"/>
  <c r="F8" i="8"/>
</calcChain>
</file>

<file path=xl/sharedStrings.xml><?xml version="1.0" encoding="utf-8"?>
<sst xmlns="http://schemas.openxmlformats.org/spreadsheetml/2006/main" count="910" uniqueCount="455">
  <si>
    <t>PROIZVAJALEC</t>
  </si>
  <si>
    <t>MODEL</t>
  </si>
  <si>
    <t>ZAHTEVANA DOKUMENTACIJA ZA UVRSTITEV NA SEZNAM:</t>
  </si>
  <si>
    <t xml:space="preserve"> </t>
  </si>
  <si>
    <t>NAZIVNA TOPLOTNA MOČ 
[kW]</t>
  </si>
  <si>
    <t>NAZIVNA TOPLOTNA MOČ [kW]</t>
  </si>
  <si>
    <t>KOTLI NA POLENA</t>
  </si>
  <si>
    <t>KOTLI NA PELETE</t>
  </si>
  <si>
    <t>KOTLI NA SEKANCE</t>
  </si>
  <si>
    <t>PELETNE PEČI Z VODNIM TOPLOTNIM PRENOSNIKOM (KAMINI)</t>
  </si>
  <si>
    <t>Kotel na lesno biomaso z ročnim polnjenjem goriva mora imeti za optimalno zgorevanje prigrajen hranilnik s prostornino zahtevano z Uredbo Komisije (EU) 2015/1189. Prigrajen hranilnik je lahko večji od navedene velikosti v tabeli, manjši pa je lahko za največ 3 %.</t>
  </si>
  <si>
    <r>
      <t xml:space="preserve">SEZONSKA EMISIJA CO
</t>
    </r>
    <r>
      <rPr>
        <sz val="11"/>
        <color indexed="8"/>
        <rFont val="Arial"/>
        <family val="2"/>
        <charset val="238"/>
      </rPr>
      <t>[mg/m³]</t>
    </r>
  </si>
  <si>
    <r>
      <t xml:space="preserve">SEZONSKA EMISIJA TRDNIH DELCEV </t>
    </r>
    <r>
      <rPr>
        <sz val="11"/>
        <color indexed="8"/>
        <rFont val="Arial"/>
        <family val="2"/>
        <charset val="238"/>
      </rPr>
      <t>[mg/m³]</t>
    </r>
  </si>
  <si>
    <t>VELIKOST HRANILNIKA [l]</t>
  </si>
  <si>
    <r>
      <t xml:space="preserve">IZKORISTEK
</t>
    </r>
    <r>
      <rPr>
        <sz val="11"/>
        <color indexed="8"/>
        <rFont val="Arial"/>
        <family val="2"/>
        <charset val="238"/>
      </rPr>
      <t>[%]</t>
    </r>
  </si>
  <si>
    <r>
      <t xml:space="preserve"> EMISIJA CO
</t>
    </r>
    <r>
      <rPr>
        <sz val="11"/>
        <color indexed="8"/>
        <rFont val="Arial"/>
        <family val="2"/>
        <charset val="238"/>
      </rPr>
      <t>[mg/m³]</t>
    </r>
  </si>
  <si>
    <r>
      <t xml:space="preserve"> EMISIJA PRAŠNIH DELCEV </t>
    </r>
    <r>
      <rPr>
        <sz val="11"/>
        <color indexed="8"/>
        <rFont val="Arial"/>
        <family val="2"/>
        <charset val="238"/>
      </rPr>
      <t>[mg/m³]</t>
    </r>
  </si>
  <si>
    <r>
      <t xml:space="preserve">SEZONSKA ENERGIJSKA UČINKOVITOST
</t>
    </r>
    <r>
      <rPr>
        <sz val="11"/>
        <color indexed="8"/>
        <rFont val="Arial"/>
        <family val="2"/>
        <charset val="238"/>
      </rPr>
      <t>[%]</t>
    </r>
  </si>
  <si>
    <r>
      <t>Skrbnik seznama: Primož Krapež (</t>
    </r>
    <r>
      <rPr>
        <u/>
        <sz val="10"/>
        <color indexed="56"/>
        <rFont val="Arial"/>
        <family val="2"/>
        <charset val="238"/>
      </rPr>
      <t>pkrapez@ekosklad.si</t>
    </r>
    <r>
      <rPr>
        <sz val="10"/>
        <color indexed="8"/>
        <rFont val="Arial"/>
        <family val="2"/>
        <charset val="238"/>
      </rPr>
      <t>)</t>
    </r>
  </si>
  <si>
    <t>Vsi proizvodi, ki so predmet nepovratne finančne spodbude, in ki nosijo energijsko nalepko (kurilne naprave, toplotne črpalke, prezračevalne naprave), morajo biti registrirani s strani proizvajalca v zbirki podatkov EPREL Evropski register izdelkov za označevanje z energijskimi nalepkami (https://eprel.ec.europa.eu/screen/home).</t>
  </si>
  <si>
    <t xml:space="preserve">• izjava o skladnosti in dokument z informacijami iz preglednice 1 Uredbe Komisije (EU) 2015/1189 
• izjava o skladnosti in dokument z informacijami iz tabele 1 Uredbe Komisije (EU) 2015/1185 </t>
  </si>
  <si>
    <t>SEZNAM KURILNIH NAPRAV NA LESNO BIOMASO</t>
  </si>
  <si>
    <t>POLENA/PELETI</t>
  </si>
  <si>
    <t>KOMBINIRANI KOTLI (POLENA / PELETI)</t>
  </si>
  <si>
    <t>DELNA TOPLOTNA MOČ 
[kW]</t>
  </si>
  <si>
    <t>DELNA TOPLOTNA MOČ [kW]</t>
  </si>
  <si>
    <r>
      <rPr>
        <b/>
        <sz val="10"/>
        <rFont val="Arial"/>
        <family val="2"/>
        <charset val="238"/>
      </rPr>
      <t>Informativni seznam kurilnih naprav na lesno biomaso za centralno ogrevanje stavb, za katere je bila Eko skladu že posredovana podatkovna dokumentacija.</t>
    </r>
    <r>
      <rPr>
        <sz val="10"/>
        <rFont val="Arial"/>
        <family val="2"/>
        <charset val="238"/>
      </rPr>
      <t xml:space="preserve"> </t>
    </r>
    <r>
      <rPr>
        <b/>
        <sz val="10"/>
        <rFont val="Arial"/>
        <family val="2"/>
        <charset val="238"/>
      </rPr>
      <t>Na seznam vpisujemo naprave do 70 kW, za naprave večjih moči dokumentacijo vlagatelj predloži k vlogi.</t>
    </r>
    <r>
      <rPr>
        <sz val="10"/>
        <rFont val="Arial"/>
        <family val="2"/>
        <charset val="238"/>
      </rPr>
      <t xml:space="preserve">
Podatki o proizvodih na informativnih seznamih, so informativne narave in omogočajo vlagatelju, da preveri, če Eko sklad že razpolaga z dokumentacijo, ki jo je potrebno priložiti k vlogi na javni poziv (v nadaljnjem besedilu: podatkovna dokumentacija). Če je proizvod na seznamu, podatkovne dokumentacije ni potrebno posebej prilagati, pri čemer se predpostavlja, da seznam ni popoln. Eko sklad ne zagotavlja, da podatkovna dokumentacija izkazuje resnično stanje proizvoda in da posledično vsi proizvodi, ki so uvrščeni na seznam Eko sklada, izpolnjujejo pogoje iz javnega poziva. Izbira proizvajalca in naprave je v izključni odgovornosti vlagatelja, ki bo proizvajalca in proizvod izbral in se prijavil na javni poziv, prav tako je na strani vlagatelja dokazno breme, da izkaže, da proizvod izpolnjuje pogoje javnega poziva. 
V primeru dvoma o ustreznosti proizvodov s pogoji javnega poziva lahko Eko sklad od vlagatelja zahteva dodatno dokumentacijo, na osnovi katere se izkazuje skladnost proizvoda s predpisi. Če vlagatelj dodatne dokumentacije, tudi dokumentacije iz tehnične mape, na zahtevo Eko sklada ne predloži, se šteje, da proizvod ne izpolnjuje pogojev javnega poziva.
Eko sklad pojasnjuje, da je seznam zgolj informativne narave, katerega namen je seznaniti vlagatelje, za katere proizvode je že prejel dokumentacijo, ki jo je sicer potrebno priložiti vlogi. Uvrstitev proizvoda na seznam je izključno stvar odločitve Eko sklada in nihče take uvrstitve na seznam ne more zahtevati, ne glede na to, ali Eko sklad razpolaga s potrebno dokumentacijo, ali ne. Eko sklad lahko po prosti presoji v vsakem trenutku, brez posebnega pojasnila, proizvod s seznama umakne, kar pa pomeni zgolj to, da bo vlagatelj za tak proizvod moral sam zagotoviti vso potrebno dokumentacijo, ki bo izkazovala pogoje javnega poziva. </t>
    </r>
  </si>
  <si>
    <t>ZA JAVNI POZIV 114SUB-OB24</t>
  </si>
  <si>
    <r>
      <rPr>
        <b/>
        <sz val="10"/>
        <rFont val="Arial"/>
        <family val="2"/>
        <charset val="238"/>
      </rPr>
      <t>TEHNIČNI POGOJI</t>
    </r>
    <r>
      <rPr>
        <sz val="10"/>
        <rFont val="Arial"/>
        <family val="2"/>
        <charset val="238"/>
      </rPr>
      <t xml:space="preserve">
 Pravica do nepovratne finančne spodbude se dodeli za:
-	</t>
    </r>
    <r>
      <rPr>
        <b/>
        <sz val="10"/>
        <rFont val="Arial"/>
        <family val="2"/>
        <charset val="238"/>
      </rPr>
      <t>kotel na lesno biomaso, skladen z Uredbo Komisije (EU) 2015/1189</t>
    </r>
    <r>
      <rPr>
        <sz val="10"/>
        <rFont val="Arial"/>
        <family val="2"/>
        <charset val="238"/>
      </rPr>
      <t xml:space="preserve"> , ki mora izpolnjevati tudi naslednje zahteve, in sicer da: 
         - sezonska energijska učinkovitost pri ogrevanju prostorov ni manjša od 78 %,
         - sezonske emisije trdnih delcev pri ogrevanju prostorov ne presegajo 30 mg/m</t>
    </r>
    <r>
      <rPr>
        <vertAlign val="superscript"/>
        <sz val="10"/>
        <rFont val="Arial"/>
        <family val="2"/>
        <charset val="238"/>
      </rPr>
      <t>3</t>
    </r>
    <r>
      <rPr>
        <sz val="10"/>
        <rFont val="Arial"/>
        <family val="2"/>
        <charset val="238"/>
      </rPr>
      <t xml:space="preserve"> za kotle s    samodejnim polnjenjem in 45 mg/m</t>
    </r>
    <r>
      <rPr>
        <vertAlign val="superscript"/>
        <sz val="10"/>
        <rFont val="Arial"/>
        <family val="2"/>
        <charset val="238"/>
      </rPr>
      <t>3</t>
    </r>
    <r>
      <rPr>
        <sz val="10"/>
        <rFont val="Arial"/>
        <family val="2"/>
        <charset val="238"/>
      </rPr>
      <t xml:space="preserve"> za kotle z ročnim polnjenjem,
         - sezonske emisije ogljikovega monoksida pri ogrevanju prostorov ne presegajo 380 mg/m</t>
    </r>
    <r>
      <rPr>
        <vertAlign val="superscript"/>
        <sz val="10"/>
        <rFont val="Arial"/>
        <family val="2"/>
        <charset val="238"/>
      </rPr>
      <t>3</t>
    </r>
    <r>
      <rPr>
        <sz val="10"/>
        <rFont val="Arial"/>
        <family val="2"/>
        <charset val="238"/>
      </rPr>
      <t xml:space="preserve"> za kotle s samodejnim polnjenjem in 530 mg/m</t>
    </r>
    <r>
      <rPr>
        <vertAlign val="superscript"/>
        <sz val="10"/>
        <rFont val="Arial"/>
        <family val="2"/>
        <charset val="238"/>
      </rPr>
      <t>3</t>
    </r>
    <r>
      <rPr>
        <sz val="10"/>
        <rFont val="Arial"/>
        <family val="2"/>
        <charset val="238"/>
      </rPr>
      <t xml:space="preserve"> za kotle z ročnim polnjenjem,
         - sezonske emisije organskih plinskih mešanic pri ogrevanju prostorov ne presegajo 20 mg/m</t>
    </r>
    <r>
      <rPr>
        <vertAlign val="superscript"/>
        <sz val="10"/>
        <rFont val="Arial"/>
        <family val="2"/>
        <charset val="238"/>
      </rPr>
      <t>3</t>
    </r>
    <r>
      <rPr>
        <sz val="10"/>
        <rFont val="Arial"/>
        <family val="2"/>
        <charset val="238"/>
      </rPr>
      <t xml:space="preserve"> za kotle s samodejnim polnjenjem in 30 mg/m</t>
    </r>
    <r>
      <rPr>
        <vertAlign val="superscript"/>
        <sz val="10"/>
        <rFont val="Arial"/>
        <family val="2"/>
        <charset val="238"/>
      </rPr>
      <t>3</t>
    </r>
    <r>
      <rPr>
        <sz val="10"/>
        <rFont val="Arial"/>
        <family val="2"/>
        <charset val="238"/>
      </rPr>
      <t xml:space="preserve"> za kotle z ročnim polnjenjem,
         - sezonske emisije dušikovih oksidov pri ogrevanju prostorov, izražene v dušikovem dioksidu, ne presegajo 200 mg/m</t>
    </r>
    <r>
      <rPr>
        <vertAlign val="superscript"/>
        <sz val="10"/>
        <rFont val="Arial"/>
        <family val="2"/>
        <charset val="238"/>
      </rPr>
      <t>3</t>
    </r>
    <r>
      <rPr>
        <sz val="10"/>
        <rFont val="Arial"/>
        <family val="2"/>
        <charset val="238"/>
      </rPr>
      <t xml:space="preserve"> za vse kotle na lesno biomaso pri računski vsebnosti kisika 10 % v suhih dimnih plinih.
Zahteve veljajo za osnovno gorivo in vsako drugo primerno gorivo. Kotel na lesno biomaso z ročnim polnjenjem goriva mora imeti za optimalno zgorevanje prigrajen hranilnik vsaj s prostornino zahtevano z Uredbo Komisije (EU) 2015/1189. 
Kotel je kurilna naprava, ki zagotavlja toploto centralnemu sistemu ogrevanja stavbe. 
ali
-	</t>
    </r>
    <r>
      <rPr>
        <b/>
        <sz val="10"/>
        <rFont val="Arial"/>
        <family val="2"/>
        <charset val="238"/>
      </rPr>
      <t>peletno peč z vodnim toplotnim prenosnikom (kamin)</t>
    </r>
    <r>
      <rPr>
        <sz val="10"/>
        <rFont val="Arial"/>
        <family val="2"/>
        <charset val="238"/>
      </rPr>
      <t>, skladno z Uredbo Komisije (EU) 2015/1185 , ki je priklopljena na centralno ogrevanje in izpolnjuje tudi naslednje zahteve: 
         - izkoristek pri nazivni toplotni moči mora biti večji ali enak 91,0 %, 
         - vrednost emisij celotnega prahu mora biti manjša od 18,0 mg/m</t>
    </r>
    <r>
      <rPr>
        <vertAlign val="superscript"/>
        <sz val="10"/>
        <rFont val="Arial"/>
        <family val="2"/>
        <charset val="238"/>
      </rPr>
      <t>3</t>
    </r>
    <r>
      <rPr>
        <sz val="10"/>
        <rFont val="Arial"/>
        <family val="2"/>
        <charset val="238"/>
      </rPr>
      <t>,
         - vrednost emisij ogljikovega monoksida pa manjša od 250,0 mg/m</t>
    </r>
    <r>
      <rPr>
        <vertAlign val="superscript"/>
        <sz val="10"/>
        <rFont val="Arial"/>
        <family val="2"/>
        <charset val="238"/>
      </rPr>
      <t>3</t>
    </r>
    <r>
      <rPr>
        <sz val="10"/>
        <rFont val="Arial"/>
        <family val="2"/>
        <charset val="238"/>
      </rPr>
      <t>.</t>
    </r>
  </si>
  <si>
    <t>ABC PROIZVOD</t>
  </si>
  <si>
    <t>ABC DELTA 30</t>
  </si>
  <si>
    <t xml:space="preserve">KWB </t>
  </si>
  <si>
    <t>Classicfire CF1 15</t>
  </si>
  <si>
    <t>Classicfire CF1 20</t>
  </si>
  <si>
    <t>Viessmann</t>
  </si>
  <si>
    <t xml:space="preserve">Vitoligno 150-S  V15A 17 kW </t>
  </si>
  <si>
    <t xml:space="preserve">Vitoligno 150-S  V15A 23kW </t>
  </si>
  <si>
    <t xml:space="preserve">Vitoligno 150-S  V15A 30 KW </t>
  </si>
  <si>
    <t xml:space="preserve">Vitoligno 150-S  V15A 35 KW </t>
  </si>
  <si>
    <t xml:space="preserve">Vitoligno 150-S  V15A 45 KW </t>
  </si>
  <si>
    <t>ATTACK</t>
  </si>
  <si>
    <t>SLX20 LAMBDA</t>
  </si>
  <si>
    <t>SLX20 PROFI</t>
  </si>
  <si>
    <t>SLX25 LAMBDA</t>
  </si>
  <si>
    <t>SLX25 PROFI</t>
  </si>
  <si>
    <t>SLX30 LAMBDA</t>
  </si>
  <si>
    <t>SLX30 PROFI</t>
  </si>
  <si>
    <t>SLX35 LAMBDA</t>
  </si>
  <si>
    <t>SLX45 LAMBDA</t>
  </si>
  <si>
    <t>SLX45 PROFI</t>
  </si>
  <si>
    <t>SLX55 LAMBDA</t>
  </si>
  <si>
    <t>SLX55 PROFI</t>
  </si>
  <si>
    <t>STROJ</t>
  </si>
  <si>
    <t>LAMBDA UP 20</t>
  </si>
  <si>
    <t>Biodom 27</t>
  </si>
  <si>
    <t>Biodom 21</t>
  </si>
  <si>
    <t>Biodom 27 C5</t>
  </si>
  <si>
    <t>Biodom 27A</t>
  </si>
  <si>
    <t>Biodom C15</t>
  </si>
  <si>
    <t>Easyfire 1 USP V 10</t>
  </si>
  <si>
    <t>3,1</t>
  </si>
  <si>
    <t>Easyfire 1 USP V 15</t>
  </si>
  <si>
    <t>4,5</t>
  </si>
  <si>
    <t>Easyfire 1 USP V 20</t>
  </si>
  <si>
    <t>5,6</t>
  </si>
  <si>
    <t>Easyfire EF2 CC4 S /EF2 CC4 GS / EF2 CC4  V 15</t>
  </si>
  <si>
    <t>Easyfire EF2 CC4 S /EF2 CC4 GS / EF2 CC4  V 25</t>
  </si>
  <si>
    <t>Easyfire EF2 CC4 S /EF2 CC4 GS / EF2 CC4  V 30</t>
  </si>
  <si>
    <t>Easyfire EF2 CC4 S /EF2 CC4 GS / EF2 CC4  V 35</t>
  </si>
  <si>
    <t>Easyfire EF2 CC4 S /EF2 CC4 GS / EF2 CC4  V 40</t>
  </si>
  <si>
    <t>Easyfire EF2 CC4 S /EF2 CC4 GS / EF2 CC4 V 22</t>
  </si>
  <si>
    <t>Easyfire EF2 CC4 S /EF2 CC4 GS /EF2  CC4 V 12</t>
  </si>
  <si>
    <t>Easyfire EF2 CC4 S /EF2 CC4 GS /EF2 CC4  V 10</t>
  </si>
  <si>
    <t>Easyfire EF2 S /EF2 GS / EF2 V 12</t>
  </si>
  <si>
    <t>Easyfire EF2 S /EF2 GS / EF2 V 15</t>
  </si>
  <si>
    <t>Easyfire EF2 S /EF2 GS / EF2 V 22</t>
  </si>
  <si>
    <t>Easyfire EF2 S /EF2 GS / EF2 V 25</t>
  </si>
  <si>
    <t>Easyfire EF2 S /EF2 GS / EF2 V 30</t>
  </si>
  <si>
    <t>Easyfire EF2 S /EF2 GS / EF2 V 35</t>
  </si>
  <si>
    <t>Easyfire EF2 S /EF2 GS / EF2 V 38</t>
  </si>
  <si>
    <t>Multifire MF2 D/ZI</t>
  </si>
  <si>
    <t xml:space="preserve">Multifire MF2 D/ZI </t>
  </si>
  <si>
    <t>Multifire MF2 D/ZI 30 (2)</t>
  </si>
  <si>
    <r>
      <t>30</t>
    </r>
    <r>
      <rPr>
        <sz val="11"/>
        <rFont val="Calibri"/>
        <family val="2"/>
        <charset val="238"/>
      </rPr>
      <t>¹</t>
    </r>
    <r>
      <rPr>
        <sz val="11"/>
        <rFont val="Calibri"/>
        <family val="2"/>
        <charset val="238"/>
        <scheme val="minor"/>
      </rPr>
      <t xml:space="preserve"> (32)</t>
    </r>
  </si>
  <si>
    <t>Multifire MF2 E(R) D/ZI 60</t>
  </si>
  <si>
    <t>Multifire MF2 E(R) D/ZI 65</t>
  </si>
  <si>
    <t>Multifire MF2 E(R) D/ZI 70</t>
  </si>
  <si>
    <t>Multifire MF2 ER D/ZI 40</t>
  </si>
  <si>
    <t>Multifire MF2 ER D/ZI 45</t>
  </si>
  <si>
    <t>Multifire MF2 ER) D/ZI 50</t>
  </si>
  <si>
    <t>Multifire MF2 R D/ZI 40</t>
  </si>
  <si>
    <t>Multifire MF2 R D/ZI 45</t>
  </si>
  <si>
    <t>Multifire MF2 R D/ZI 50</t>
  </si>
  <si>
    <t>Multifire MF2 R D/ZI 60</t>
  </si>
  <si>
    <t>Multifire MF2 R D/ZI 65</t>
  </si>
  <si>
    <t>Multifire MF2 R D/ZI 70</t>
  </si>
  <si>
    <t>Pelletfire Plus MF2 ER S/GS 45</t>
  </si>
  <si>
    <t>Pelletfire Plus MF2 ER S/GS 50</t>
  </si>
  <si>
    <t>Pelletfire Plus MF2 ER S/GS 55</t>
  </si>
  <si>
    <t>Pelletfire Plus MF2 ER S/GS 65</t>
  </si>
  <si>
    <t>Pelletfire Plus MF2 ER S/GS 70</t>
  </si>
  <si>
    <t>Pelletfire Plus MF2 R S/GS 45</t>
  </si>
  <si>
    <t>Pelletfire Plus MF2 R S/GS 50</t>
  </si>
  <si>
    <t>Pelletfire Plus MF2 R S/GS 55</t>
  </si>
  <si>
    <t>Pelletfire Plus MF2 R S/GS 65</t>
  </si>
  <si>
    <t>Pelletfire Plus MF2 R S/GS 70</t>
  </si>
  <si>
    <t>Pelletfire Plus MF2 S / MF2 GS 45</t>
  </si>
  <si>
    <t>Pelletfire Plus MF2 S / MF2 GS 50</t>
  </si>
  <si>
    <t>Pelletfire Plus MF2 S / MF2 GS 55</t>
  </si>
  <si>
    <t>Pelletfire Plus MF2 S / MF2 GS 65</t>
  </si>
  <si>
    <t>Pelletfire Plus MF2 S / MF2 GS 70</t>
  </si>
  <si>
    <t>Vitoligno 100-C VL1C 20 kW</t>
  </si>
  <si>
    <t>PELLET 30 AUTOMATIC PLUS</t>
  </si>
  <si>
    <t>SOPTTE 10-40 18 kW</t>
  </si>
  <si>
    <t>SOPTTE 10-40-B 18kW</t>
  </si>
  <si>
    <t>Multifire MF2 D/ZI 20</t>
  </si>
  <si>
    <t>Multifire MF2 D/ZI 30</t>
  </si>
  <si>
    <r>
      <t>30</t>
    </r>
    <r>
      <rPr>
        <sz val="11"/>
        <color theme="1"/>
        <rFont val="Calibri"/>
        <family val="2"/>
        <charset val="238"/>
      </rPr>
      <t>¹</t>
    </r>
    <r>
      <rPr>
        <sz val="11"/>
        <color theme="1"/>
        <rFont val="Calibri"/>
        <family val="2"/>
        <charset val="238"/>
        <scheme val="minor"/>
      </rPr>
      <t xml:space="preserve"> (32)</t>
    </r>
  </si>
  <si>
    <t>Multifire MF2 D/ZI 40</t>
  </si>
  <si>
    <t>Multifire MF2 D/ZI 45</t>
  </si>
  <si>
    <t>Multifire MF2 D/ZI 50</t>
  </si>
  <si>
    <t>Multifire MF2 D/ZI 60</t>
  </si>
  <si>
    <t>Multifire MF2 D/ZI 65</t>
  </si>
  <si>
    <t>Multifire MF2 D/ZI 70</t>
  </si>
  <si>
    <t>Multifire MF2 E D/ZI 30</t>
  </si>
  <si>
    <t>Multifire MF2 E D/ZI 70</t>
  </si>
  <si>
    <t>Multifire MF2 E D/ZI 65</t>
  </si>
  <si>
    <t>Multifire MF2 E D/ZI 60</t>
  </si>
  <si>
    <t>Multifire MF2 E D/ZI 50</t>
  </si>
  <si>
    <t>Multifire MF2 E D/ZI 45</t>
  </si>
  <si>
    <t>Multifire MF2 E D/ZI 40</t>
  </si>
  <si>
    <t>Multifire MF2 E D/ZI 20</t>
  </si>
  <si>
    <t>Biodom X18</t>
  </si>
  <si>
    <t>Biodom X25</t>
  </si>
  <si>
    <t>Biodom X32</t>
  </si>
  <si>
    <t>Biodom X40</t>
  </si>
  <si>
    <t>Biodom X50</t>
  </si>
  <si>
    <t>ABC DELTA 20</t>
  </si>
  <si>
    <t>Eva Stampaggi</t>
  </si>
  <si>
    <t>FRIDA 17,5</t>
  </si>
  <si>
    <t>FRIDA 13</t>
  </si>
  <si>
    <t>Biodom</t>
  </si>
  <si>
    <t>H20</t>
  </si>
  <si>
    <t>Classicfire CF1.5 18</t>
  </si>
  <si>
    <t>Classicfire CF1.5 28</t>
  </si>
  <si>
    <t>Classicfire CF1.5 32</t>
  </si>
  <si>
    <t>Classicfire CF1.5 38</t>
  </si>
  <si>
    <t>Classicfire CF2 18</t>
  </si>
  <si>
    <t>Classicfire CF2 28</t>
  </si>
  <si>
    <t>Classicfire CF2 32</t>
  </si>
  <si>
    <t>Classicfire CF2 38</t>
  </si>
  <si>
    <t>Easyfire 1 Plus USP GS 10</t>
  </si>
  <si>
    <t>Easyfire 1 Plus USP GS 15</t>
  </si>
  <si>
    <t>Easyfire 1 Plus USP GS 20</t>
  </si>
  <si>
    <t>Combifire CF1.5 18 S/GS/V s filtrom za prah</t>
  </si>
  <si>
    <t>18/22,4</t>
  </si>
  <si>
    <t>- /6,6</t>
  </si>
  <si>
    <t>82/82</t>
  </si>
  <si>
    <t>37/184</t>
  </si>
  <si>
    <t>2/2</t>
  </si>
  <si>
    <t>Combifire CF1.5 28 S/GS/V s filtrom za prah</t>
  </si>
  <si>
    <t>28/27,7</t>
  </si>
  <si>
    <t>14/8,2</t>
  </si>
  <si>
    <t>81/82</t>
  </si>
  <si>
    <t>69/164</t>
  </si>
  <si>
    <t>1/2</t>
  </si>
  <si>
    <t>Combifire CF1.5 32 S/GS/V s filtrom za prah</t>
  </si>
  <si>
    <t>32/31,2</t>
  </si>
  <si>
    <t>14/9,2</t>
  </si>
  <si>
    <t>69/150</t>
  </si>
  <si>
    <t>1/3</t>
  </si>
  <si>
    <t>Combifire CF1.5 38 S/GS/V s filtrom za prah</t>
  </si>
  <si>
    <t>38/33,9</t>
  </si>
  <si>
    <t>14/10</t>
  </si>
  <si>
    <t>69/140</t>
  </si>
  <si>
    <t>Combifire CF2 18 S/GS/V s filtrom za prah</t>
  </si>
  <si>
    <t>Combifire CF2 28 S/GS/V s filtrom za prah</t>
  </si>
  <si>
    <t>Combifire CF2 32 S/GS/V s filtrom za prah</t>
  </si>
  <si>
    <t>Combifire CF2 38 S/GS/V s filtrom za prah</t>
  </si>
  <si>
    <t>Atmos</t>
  </si>
  <si>
    <t>DC 15 GS</t>
  </si>
  <si>
    <t>DC 18 S</t>
  </si>
  <si>
    <t>DC 25 GD</t>
  </si>
  <si>
    <t>DC 30 GD</t>
  </si>
  <si>
    <t>DC 32 S</t>
  </si>
  <si>
    <t>DC 40 GD</t>
  </si>
  <si>
    <t>DC 50 GSX</t>
  </si>
  <si>
    <t>DC 70 GSX</t>
  </si>
  <si>
    <t>Valtis</t>
  </si>
  <si>
    <t>VIVA GT 25</t>
  </si>
  <si>
    <t>VIVA GT 35</t>
  </si>
  <si>
    <t>Centrometal</t>
  </si>
  <si>
    <t>BioTec - C 25</t>
  </si>
  <si>
    <t>BioTec - C 31</t>
  </si>
  <si>
    <t>BioTec - C 35</t>
  </si>
  <si>
    <t>BioTec - C 45</t>
  </si>
  <si>
    <t>BioTec - L 25</t>
  </si>
  <si>
    <t>BioTec - L 32</t>
  </si>
  <si>
    <t>BioTec - L 34</t>
  </si>
  <si>
    <t>BioTec - L 45</t>
  </si>
  <si>
    <t xml:space="preserve">STADLER TVT </t>
  </si>
  <si>
    <t>GT20</t>
  </si>
  <si>
    <t>GT25</t>
  </si>
  <si>
    <t>STADLER TVT</t>
  </si>
  <si>
    <t>GT30</t>
  </si>
  <si>
    <t>TR20</t>
  </si>
  <si>
    <t>TR25</t>
  </si>
  <si>
    <t>TR30</t>
  </si>
  <si>
    <t>WINDHAGER</t>
  </si>
  <si>
    <t>LOGWIN KLASSIK 180 (LWK 180)</t>
  </si>
  <si>
    <t>LOGWIN KLASSIK 300 (LWK 300)</t>
  </si>
  <si>
    <t>LOGWIN PREMIUM 180 Touch (LWP 180T)</t>
  </si>
  <si>
    <t>LOGWIN PREMIUM 300 Touch (LWP 300T)</t>
  </si>
  <si>
    <t>BLAZE HARMONY</t>
  </si>
  <si>
    <t>BLAZE COMFORT 20</t>
  </si>
  <si>
    <t>BLAZE COMFORT 25</t>
  </si>
  <si>
    <t>BLAZE COMFORT 30</t>
  </si>
  <si>
    <t>BLAZE GREEN 10</t>
  </si>
  <si>
    <t>BLAZE GREEN 18</t>
  </si>
  <si>
    <t>BLAZE GREEN 26</t>
  </si>
  <si>
    <t>BLAZE GREEN 33</t>
  </si>
  <si>
    <t>HERZ</t>
  </si>
  <si>
    <t>Pelletstar-H 10</t>
  </si>
  <si>
    <t>Pelletstar-H 18</t>
  </si>
  <si>
    <t>Pelletstar-H 20</t>
  </si>
  <si>
    <t>Pelletstar-H 30</t>
  </si>
  <si>
    <t>Pelletstar-H 70</t>
  </si>
  <si>
    <t>Pelletstar-HE 10</t>
  </si>
  <si>
    <t>Pelletstar-HE 18</t>
  </si>
  <si>
    <t>Pelletstar-HE 20</t>
  </si>
  <si>
    <t>Pelletstar-HE 30</t>
  </si>
  <si>
    <t>Pelletstar-HE70</t>
  </si>
  <si>
    <t>Lafat komerc</t>
  </si>
  <si>
    <t>Compact 25</t>
  </si>
  <si>
    <t>27</t>
  </si>
  <si>
    <t>Edge 15</t>
  </si>
  <si>
    <t>Edge 23</t>
  </si>
  <si>
    <t>SM ECO 35</t>
  </si>
  <si>
    <t>SM ECO 50</t>
  </si>
  <si>
    <t>SM ECO 70</t>
  </si>
  <si>
    <t>D 10 PX</t>
  </si>
  <si>
    <t>D 14 P</t>
  </si>
  <si>
    <t>D 15 PX</t>
  </si>
  <si>
    <t>D 20 PX</t>
  </si>
  <si>
    <t>D 21 P</t>
  </si>
  <si>
    <t>D 25 P</t>
  </si>
  <si>
    <t>D 25 PX</t>
  </si>
  <si>
    <t>D 30 P</t>
  </si>
  <si>
    <t>Peletka 25 CS</t>
  </si>
  <si>
    <t>Pellet 30</t>
  </si>
  <si>
    <t>Pellson X3s</t>
  </si>
  <si>
    <t>EKO-CK P + Cm Pelet-set 60</t>
  </si>
  <si>
    <t xml:space="preserve">18 </t>
  </si>
  <si>
    <t>EKO-CK P + Cm Pelet-set 70</t>
  </si>
  <si>
    <t xml:space="preserve">21 </t>
  </si>
  <si>
    <t xml:space="preserve">EKO-CK(B)P + Cm Pelet-set 14 </t>
  </si>
  <si>
    <t xml:space="preserve">4,2 </t>
  </si>
  <si>
    <t>EKO-CK(B)P + Cm Pelet-set 20</t>
  </si>
  <si>
    <t xml:space="preserve">6 </t>
  </si>
  <si>
    <t>EKO-CK(B)P + Cm Pelet-set 25</t>
  </si>
  <si>
    <t xml:space="preserve">7,5 </t>
  </si>
  <si>
    <t>EKO-CK(B)P + Cm Pelet-set 30</t>
  </si>
  <si>
    <t xml:space="preserve">9 </t>
  </si>
  <si>
    <t>EKO-CK(B)P + Cm Pelet-set 35</t>
  </si>
  <si>
    <t xml:space="preserve">10,5 </t>
  </si>
  <si>
    <t>EKO-CK(B)P + Cm Pelet-set 40</t>
  </si>
  <si>
    <t xml:space="preserve">12 </t>
  </si>
  <si>
    <t>EKO-CK(B)P + Cm Pelet-set 50</t>
  </si>
  <si>
    <t>15</t>
  </si>
  <si>
    <t>PelTec - lambda 12</t>
  </si>
  <si>
    <t xml:space="preserve">3,6 </t>
  </si>
  <si>
    <t>PelTec - lambda 18</t>
  </si>
  <si>
    <t xml:space="preserve">5,4 </t>
  </si>
  <si>
    <t>PelTec - lambda 24</t>
  </si>
  <si>
    <t xml:space="preserve">7,2 </t>
  </si>
  <si>
    <t>BioWIN 102 (Klassik, Premium, Exklusiv, Alpha, Lite)</t>
  </si>
  <si>
    <t>BioWIN 152 (Klassik, Premium, Exklusiv, Alpha, Lite)</t>
  </si>
  <si>
    <t>BioWIN 212 (Klassik, Premium, Exklusiv, Alpha, Lite)</t>
  </si>
  <si>
    <t>BioWIN 262 (Klassik, Premium, Exklusiv, Alpha, Lite)</t>
  </si>
  <si>
    <t>BioWIN 332 (Klassik, Premium, Exklusiv, Alpha, Lite)</t>
  </si>
  <si>
    <t>BioWIN 382 (Klassik, Premium, Exklusiv, Alpha, Lite)</t>
  </si>
  <si>
    <t>BioWIN 452 (Klassik, Premium, Exklusiv, Alpha, Lite)</t>
  </si>
  <si>
    <t>BioWIN 502 (Klassik, Premium, Exklusiv, Alpha, Lite)</t>
  </si>
  <si>
    <t>BioWIN 632 (Klassik, Premium, Exklusiv, Alpha, Lite)</t>
  </si>
  <si>
    <t>HKS LAZAR</t>
  </si>
  <si>
    <t>SMART FIRE 15</t>
  </si>
  <si>
    <t>BioTec Plus 45</t>
  </si>
  <si>
    <t>-/13,5</t>
  </si>
  <si>
    <t>81/81</t>
  </si>
  <si>
    <t>117/119</t>
  </si>
  <si>
    <t>11/23</t>
  </si>
  <si>
    <t>PelTec - lambda 36</t>
  </si>
  <si>
    <t xml:space="preserve">10,8 </t>
  </si>
  <si>
    <t>PelTec - lambda 48</t>
  </si>
  <si>
    <t xml:space="preserve">14,4 </t>
  </si>
  <si>
    <t>PelTec - lambda 69</t>
  </si>
  <si>
    <t xml:space="preserve">20,7 </t>
  </si>
  <si>
    <t>PelTec 12</t>
  </si>
  <si>
    <t>PelTec 18</t>
  </si>
  <si>
    <t>PelTec 24</t>
  </si>
  <si>
    <t>PelTec 36</t>
  </si>
  <si>
    <t>PelTec 48</t>
  </si>
  <si>
    <t xml:space="preserve">DC 18 GSP  </t>
  </si>
  <si>
    <t>19/18</t>
  </si>
  <si>
    <t>41/218</t>
  </si>
  <si>
    <t>14/19</t>
  </si>
  <si>
    <t>DC 25 GSP</t>
  </si>
  <si>
    <t>25/20</t>
  </si>
  <si>
    <t>181/134</t>
  </si>
  <si>
    <t>14/13</t>
  </si>
  <si>
    <t>DC 30 GSP</t>
  </si>
  <si>
    <t>30/20</t>
  </si>
  <si>
    <t>32/134</t>
  </si>
  <si>
    <t>BioTec Plus 25</t>
  </si>
  <si>
    <t>25/25</t>
  </si>
  <si>
    <t>- /7,5</t>
  </si>
  <si>
    <t>233/107</t>
  </si>
  <si>
    <t>15/17</t>
  </si>
  <si>
    <t>BioTec Plus 29</t>
  </si>
  <si>
    <t>29/29</t>
  </si>
  <si>
    <t>- /8,7</t>
  </si>
  <si>
    <t>210/109</t>
  </si>
  <si>
    <t>14/18</t>
  </si>
  <si>
    <t>BioTec Plus 31</t>
  </si>
  <si>
    <t>31/31</t>
  </si>
  <si>
    <t>- /90,3</t>
  </si>
  <si>
    <t>198/111</t>
  </si>
  <si>
    <t>BioTec Plus 35</t>
  </si>
  <si>
    <t>35/35</t>
  </si>
  <si>
    <t>- /10,5</t>
  </si>
  <si>
    <t>175/113</t>
  </si>
  <si>
    <t>13/20</t>
  </si>
  <si>
    <t xml:space="preserve"> KAMIN 15</t>
  </si>
  <si>
    <t xml:space="preserve"> KAMIN 20 </t>
  </si>
  <si>
    <t xml:space="preserve"> KAMIN 25</t>
  </si>
  <si>
    <t xml:space="preserve"> BAUGER KAMIN 15</t>
  </si>
  <si>
    <t xml:space="preserve"> BAUGER KAMIN 20 </t>
  </si>
  <si>
    <t xml:space="preserve"> BAUGER KAMIN 25</t>
  </si>
  <si>
    <t>SELTRON</t>
  </si>
  <si>
    <t>UKP 20 SMART</t>
  </si>
  <si>
    <t>UKP 25 SMART</t>
  </si>
  <si>
    <t>UKP 30 SMART</t>
  </si>
  <si>
    <t>PKO25B</t>
  </si>
  <si>
    <t>Bauger Compact 25</t>
  </si>
  <si>
    <t>Bauger Edge 15</t>
  </si>
  <si>
    <t>Bauger Edge 23</t>
  </si>
  <si>
    <t>Bauger SM ECO 35</t>
  </si>
  <si>
    <t>Bauger SM ECO 50</t>
  </si>
  <si>
    <t>Bauger SM ECO 70</t>
  </si>
  <si>
    <t xml:space="preserve">SMART FIRE 31 </t>
  </si>
  <si>
    <t>SMART FIRE 41</t>
  </si>
  <si>
    <t>SMART FIRE 22/3 bar</t>
  </si>
  <si>
    <t>HARGASSNER</t>
  </si>
  <si>
    <t>Neo-HV 20</t>
  </si>
  <si>
    <t>Neo-HV 50</t>
  </si>
  <si>
    <t>Neo-HV 60</t>
  </si>
  <si>
    <t>FRÖLING</t>
  </si>
  <si>
    <t>S1 TURBO 15</t>
  </si>
  <si>
    <t>≤ 530</t>
  </si>
  <si>
    <t>≤ 45</t>
  </si>
  <si>
    <t>S1 TURBO 20</t>
  </si>
  <si>
    <t>S3 TURBO 20</t>
  </si>
  <si>
    <t>S3 TURBO 30</t>
  </si>
  <si>
    <t>S3 TURBO 40</t>
  </si>
  <si>
    <t>S3 TURBO 45</t>
  </si>
  <si>
    <t>S4 TURBO 22</t>
  </si>
  <si>
    <t>S4 TURBO 28</t>
  </si>
  <si>
    <t>S4 TURBO 34</t>
  </si>
  <si>
    <t>S4 TURBO 40</t>
  </si>
  <si>
    <t>S4 TURBO 50</t>
  </si>
  <si>
    <t>S4 TURBO 60</t>
  </si>
  <si>
    <t>LOGWIN KLASSIK 250 (LWK 250)</t>
  </si>
  <si>
    <t>Neo-HV 30</t>
  </si>
  <si>
    <t>Neo-HV 40</t>
  </si>
  <si>
    <t>BLAZE NATURAL PLUS 25</t>
  </si>
  <si>
    <t>ETA</t>
  </si>
  <si>
    <t>SH 20</t>
  </si>
  <si>
    <t>SH 30</t>
  </si>
  <si>
    <t>firestar 18</t>
  </si>
  <si>
    <t>Nein</t>
  </si>
  <si>
    <t>firestar 20</t>
  </si>
  <si>
    <t>nein</t>
  </si>
  <si>
    <t>firestar 30</t>
  </si>
  <si>
    <t>firestar 40</t>
  </si>
  <si>
    <t>Vitoligno 200-S VL2B 25 kW</t>
  </si>
  <si>
    <t>Vitoligno 200-S VL2B 35 kW</t>
  </si>
  <si>
    <t xml:space="preserve">firematic 20 </t>
  </si>
  <si>
    <t xml:space="preserve">firematic 35 </t>
  </si>
  <si>
    <t xml:space="preserve">firematic 45 </t>
  </si>
  <si>
    <t xml:space="preserve">firematic 60 </t>
  </si>
  <si>
    <t>PE 1e PELLET 45</t>
  </si>
  <si>
    <t>PE 1e PELLET 50</t>
  </si>
  <si>
    <t>PE 1e PELLET 55</t>
  </si>
  <si>
    <t>PE 1e PELLET 60</t>
  </si>
  <si>
    <t>PE1 PELLET 10</t>
  </si>
  <si>
    <t>≤ 380</t>
  </si>
  <si>
    <t>≤ 30</t>
  </si>
  <si>
    <t>PE1 PELLET 15</t>
  </si>
  <si>
    <t>PE1 PELLET 20</t>
  </si>
  <si>
    <t xml:space="preserve">PE1 PELLET 25 </t>
  </si>
  <si>
    <t>PE1 PELLET 30</t>
  </si>
  <si>
    <t>PE1 PELLET 35</t>
  </si>
  <si>
    <t>PECO 15</t>
  </si>
  <si>
    <t xml:space="preserve">PECO 20 </t>
  </si>
  <si>
    <t>PECO 25</t>
  </si>
  <si>
    <t>PECO 30</t>
  </si>
  <si>
    <t xml:space="preserve">PECO 32 </t>
  </si>
  <si>
    <t>PECO 35</t>
  </si>
  <si>
    <t>PU 15</t>
  </si>
  <si>
    <t xml:space="preserve">firematic CONDENSATION 30 </t>
  </si>
  <si>
    <t xml:space="preserve">firematic CONDENSATION 40 </t>
  </si>
  <si>
    <r>
      <t>T4E-20</t>
    </r>
    <r>
      <rPr>
        <sz val="11"/>
        <color theme="1"/>
        <rFont val="Calibri"/>
        <family val="2"/>
        <charset val="238"/>
        <scheme val="minor"/>
      </rPr>
      <t xml:space="preserve"> </t>
    </r>
  </si>
  <si>
    <r>
      <t>T4E-25</t>
    </r>
    <r>
      <rPr>
        <sz val="11"/>
        <color theme="1"/>
        <rFont val="Calibri"/>
        <family val="2"/>
        <charset val="238"/>
        <scheme val="minor"/>
      </rPr>
      <t xml:space="preserve"> </t>
    </r>
  </si>
  <si>
    <r>
      <t>T4E-30</t>
    </r>
    <r>
      <rPr>
        <sz val="11"/>
        <color theme="1"/>
        <rFont val="Calibri"/>
        <family val="2"/>
        <charset val="238"/>
        <scheme val="minor"/>
      </rPr>
      <t xml:space="preserve"> </t>
    </r>
  </si>
  <si>
    <t xml:space="preserve">T4E-35 </t>
  </si>
  <si>
    <r>
      <t>T4E-45</t>
    </r>
    <r>
      <rPr>
        <sz val="11"/>
        <color theme="1"/>
        <rFont val="Calibri"/>
        <family val="2"/>
        <charset val="238"/>
        <scheme val="minor"/>
      </rPr>
      <t xml:space="preserve"> </t>
    </r>
  </si>
  <si>
    <t xml:space="preserve">T4E-50 </t>
  </si>
  <si>
    <r>
      <t>T4E-60</t>
    </r>
    <r>
      <rPr>
        <sz val="11"/>
        <color theme="1"/>
        <rFont val="Calibri"/>
        <family val="2"/>
        <charset val="238"/>
        <scheme val="minor"/>
      </rPr>
      <t xml:space="preserve"> </t>
    </r>
  </si>
  <si>
    <t>firematic CONDENSATION 40</t>
  </si>
  <si>
    <t>BLAZE COMFORT COMBI 20</t>
  </si>
  <si>
    <t>20/20</t>
  </si>
  <si>
    <t>10/5,8</t>
  </si>
  <si>
    <t>80/81</t>
  </si>
  <si>
    <t>445/131</t>
  </si>
  <si>
    <t>8/16</t>
  </si>
  <si>
    <t>BLAZE COMFORT COMBI 25</t>
  </si>
  <si>
    <t>12,5/5,8</t>
  </si>
  <si>
    <t>302/131</t>
  </si>
  <si>
    <t>9/16</t>
  </si>
  <si>
    <t>BLAZE COMFORT COMBI 30</t>
  </si>
  <si>
    <t>15/5,8</t>
  </si>
  <si>
    <t>82/81</t>
  </si>
  <si>
    <t>159/131</t>
  </si>
  <si>
    <t>Nordica ExtraFlame</t>
  </si>
  <si>
    <t>COSTANZA IDRO</t>
  </si>
  <si>
    <t>Vitoligno 200-S VL2B 30 kW</t>
  </si>
  <si>
    <t>LOGWIN PREMIUM 250 Touch (LWP 250T)</t>
  </si>
  <si>
    <t>SP DUAL 22</t>
  </si>
  <si>
    <t>22/22</t>
  </si>
  <si>
    <t>80/80</t>
  </si>
  <si>
    <t>≤ 530/≤ 380</t>
  </si>
  <si>
    <t>≤ 45/≤ 30</t>
  </si>
  <si>
    <t>SP DUAL 28</t>
  </si>
  <si>
    <t>28/25</t>
  </si>
  <si>
    <t>SP DUAL 34</t>
  </si>
  <si>
    <t>34/34</t>
  </si>
  <si>
    <t>SP DUAL 40</t>
  </si>
  <si>
    <t>40/38</t>
  </si>
  <si>
    <t>SP DUAL compact 15</t>
  </si>
  <si>
    <t>15/20</t>
  </si>
  <si>
    <t xml:space="preserve">SP DUAL compact 20 </t>
  </si>
  <si>
    <t>Palazzetti</t>
  </si>
  <si>
    <t>MARTINA IDRO LUX</t>
  </si>
  <si>
    <t>DADO IDRO</t>
  </si>
  <si>
    <t>Osvežen 11.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</si>
</sst>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
    <numFmt numFmtId="165" formatCode="0.0"/>
  </numFmts>
  <fonts count="35" x14ac:knownFonts="1">
    <font>
      <sz val="11"/>
      <color theme="1"/>
      <name val="Calibri"/>
      <family val="2"/>
      <charset val="238"/>
      <scheme val="minor"/>
    </font>
    <font>
      <sz val="11"/>
      <color theme="1"/>
      <name val="Calibri"/>
      <family val="2"/>
      <charset val="238"/>
      <scheme val="minor"/>
    </font>
    <font>
      <b/>
      <sz val="11"/>
      <color indexed="8"/>
      <name val="Arial"/>
      <family val="2"/>
      <charset val="238"/>
    </font>
    <font>
      <sz val="11"/>
      <color indexed="8"/>
      <name val="Arial"/>
      <family val="2"/>
      <charset val="238"/>
    </font>
    <font>
      <sz val="10"/>
      <color indexed="8"/>
      <name val="Arial"/>
      <family val="2"/>
      <charset val="238"/>
    </font>
    <font>
      <sz val="10"/>
      <name val="Arial"/>
      <family val="2"/>
      <charset val="238"/>
    </font>
    <font>
      <b/>
      <sz val="16"/>
      <color indexed="8"/>
      <name val="Arial"/>
      <family val="2"/>
      <charset val="238"/>
    </font>
    <font>
      <sz val="11"/>
      <name val="Calibri"/>
      <family val="2"/>
      <charset val="238"/>
      <scheme val="minor"/>
    </font>
    <font>
      <sz val="10"/>
      <name val="Arial"/>
      <family val="2"/>
    </font>
    <font>
      <sz val="10"/>
      <color indexed="8"/>
      <name val="Arial"/>
      <family val="2"/>
    </font>
    <font>
      <sz val="10"/>
      <name val="MS Sans Serif"/>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FA7D00"/>
      <name val="Calibri"/>
      <family val="2"/>
      <scheme val="minor"/>
    </font>
    <font>
      <b/>
      <sz val="11"/>
      <name val="Arial"/>
      <family val="2"/>
      <charset val="238"/>
    </font>
    <font>
      <b/>
      <i/>
      <sz val="10"/>
      <name val="Arial"/>
      <family val="2"/>
      <charset val="238"/>
    </font>
    <font>
      <i/>
      <sz val="10"/>
      <name val="Arial"/>
      <family val="2"/>
      <charset val="238"/>
    </font>
    <font>
      <sz val="28"/>
      <name val="Arial"/>
      <family val="2"/>
      <charset val="238"/>
    </font>
    <font>
      <sz val="10"/>
      <name val="Arial"/>
      <family val="2"/>
      <charset val="238"/>
    </font>
    <font>
      <sz val="10"/>
      <color theme="1"/>
      <name val="Arial"/>
      <family val="2"/>
      <charset val="238"/>
    </font>
    <font>
      <sz val="10"/>
      <name val="Arial"/>
      <family val="2"/>
      <charset val="238"/>
    </font>
    <font>
      <sz val="10"/>
      <name val="Arial"/>
      <family val="2"/>
      <charset val="238"/>
    </font>
    <font>
      <sz val="10"/>
      <name val="Arial"/>
      <family val="2"/>
      <charset val="238"/>
    </font>
    <font>
      <sz val="10"/>
      <color theme="1"/>
      <name val="Calibri"/>
      <family val="2"/>
      <charset val="238"/>
      <scheme val="minor"/>
    </font>
    <font>
      <b/>
      <sz val="10"/>
      <name val="Arial"/>
      <family val="2"/>
      <charset val="238"/>
    </font>
    <font>
      <u/>
      <sz val="10"/>
      <color indexed="56"/>
      <name val="Arial"/>
      <family val="2"/>
      <charset val="238"/>
    </font>
    <font>
      <b/>
      <sz val="9"/>
      <color indexed="8"/>
      <name val="Arial"/>
      <family val="2"/>
      <charset val="238"/>
    </font>
    <font>
      <vertAlign val="superscript"/>
      <sz val="10"/>
      <name val="Arial"/>
      <family val="2"/>
      <charset val="238"/>
    </font>
    <font>
      <b/>
      <sz val="10"/>
      <color indexed="8"/>
      <name val="Arial"/>
      <family val="2"/>
      <charset val="238"/>
    </font>
    <font>
      <sz val="11"/>
      <name val="Calibri"/>
      <family val="2"/>
      <charset val="238"/>
    </font>
    <font>
      <sz val="11"/>
      <color theme="1"/>
      <name val="Calibri"/>
      <family val="2"/>
      <charset val="238"/>
    </font>
    <font>
      <sz val="11"/>
      <color indexed="8"/>
      <name val="Calibri"/>
      <family val="2"/>
    </font>
    <font>
      <sz val="11"/>
      <color indexed="8"/>
      <name val="Calibri"/>
      <family val="2"/>
      <charset val="238"/>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67">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11" fillId="6" borderId="0" applyNumberFormat="0" applyBorder="0" applyAlignment="0" applyProtection="0"/>
    <xf numFmtId="0" fontId="11" fillId="6" borderId="0" applyNumberFormat="0" applyBorder="0" applyAlignment="0" applyProtection="0"/>
    <xf numFmtId="0" fontId="12" fillId="2" borderId="0" applyNumberFormat="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3" borderId="0" applyNumberFormat="0" applyBorder="0" applyAlignment="0" applyProtection="0"/>
    <xf numFmtId="9" fontId="11" fillId="0" borderId="0" applyFont="0" applyFill="0" applyBorder="0" applyAlignment="0" applyProtection="0"/>
    <xf numFmtId="0" fontId="14" fillId="5" borderId="0" applyNumberFormat="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5" fillId="4" borderId="1" applyNumberFormat="0" applyAlignment="0" applyProtection="0"/>
    <xf numFmtId="0" fontId="11" fillId="0" borderId="0"/>
    <xf numFmtId="0" fontId="11" fillId="0" borderId="0"/>
    <xf numFmtId="0" fontId="11" fillId="0" borderId="0"/>
    <xf numFmtId="0" fontId="9" fillId="0" borderId="0"/>
    <xf numFmtId="43" fontId="8" fillId="0" borderId="0" applyFont="0" applyFill="0" applyBorder="0" applyAlignment="0" applyProtection="0"/>
    <xf numFmtId="0" fontId="2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 fillId="0" borderId="0"/>
    <xf numFmtId="9" fontId="1" fillId="0" borderId="0" applyFont="0" applyFill="0" applyBorder="0" applyAlignment="0" applyProtection="0"/>
    <xf numFmtId="0" fontId="23" fillId="0" borderId="0"/>
    <xf numFmtId="43" fontId="5" fillId="0" borderId="0" applyFont="0" applyFill="0" applyBorder="0" applyAlignment="0" applyProtection="0"/>
    <xf numFmtId="0" fontId="24"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 fillId="0" borderId="0"/>
    <xf numFmtId="0" fontId="4" fillId="0" borderId="0"/>
  </cellStyleXfs>
  <cellXfs count="88">
    <xf numFmtId="0" fontId="0" fillId="0" borderId="0" xfId="0"/>
    <xf numFmtId="0" fontId="3" fillId="0" borderId="0" xfId="0" applyFont="1"/>
    <xf numFmtId="0" fontId="2" fillId="0" borderId="0" xfId="0" applyFont="1" applyAlignment="1"/>
    <xf numFmtId="0" fontId="0" fillId="0" borderId="0" xfId="0" applyAlignment="1"/>
    <xf numFmtId="0" fontId="2" fillId="7" borderId="3" xfId="0" applyNumberFormat="1" applyFont="1" applyFill="1" applyBorder="1" applyAlignment="1">
      <alignment horizontal="center" vertical="center" wrapText="1"/>
    </xf>
    <xf numFmtId="0" fontId="0" fillId="0" borderId="0" xfId="0"/>
    <xf numFmtId="0" fontId="2" fillId="7" borderId="2" xfId="0" applyNumberFormat="1" applyFont="1" applyFill="1" applyBorder="1" applyAlignment="1">
      <alignment horizontal="center" vertical="center" wrapText="1"/>
    </xf>
    <xf numFmtId="0" fontId="17" fillId="0" borderId="0" xfId="0" applyFont="1" applyAlignment="1">
      <alignment horizontal="left" wrapText="1"/>
    </xf>
    <xf numFmtId="0" fontId="16" fillId="0" borderId="0" xfId="0" applyFont="1" applyAlignment="1">
      <alignment horizontal="left" wrapText="1"/>
    </xf>
    <xf numFmtId="0" fontId="19"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xf numFmtId="0" fontId="21" fillId="0" borderId="0" xfId="0" applyFont="1" applyAlignment="1"/>
    <xf numFmtId="0" fontId="2" fillId="7" borderId="3" xfId="0" applyNumberFormat="1" applyFont="1" applyFill="1" applyBorder="1" applyAlignment="1">
      <alignment horizontal="center" vertical="center" wrapText="1"/>
    </xf>
    <xf numFmtId="0" fontId="3" fillId="0" borderId="0" xfId="0" applyFont="1"/>
    <xf numFmtId="0" fontId="17" fillId="0" borderId="0" xfId="0" applyFont="1" applyAlignment="1">
      <alignment horizontal="left" wrapText="1"/>
    </xf>
    <xf numFmtId="0" fontId="16" fillId="0" borderId="0" xfId="0" applyFont="1" applyAlignment="1">
      <alignment horizontal="left" wrapText="1"/>
    </xf>
    <xf numFmtId="0" fontId="0" fillId="0" borderId="0" xfId="0" applyAlignment="1">
      <alignment horizontal="center"/>
    </xf>
    <xf numFmtId="0" fontId="0" fillId="0" borderId="0" xfId="0"/>
    <xf numFmtId="0" fontId="2" fillId="7" borderId="2" xfId="0" applyNumberFormat="1" applyFont="1" applyFill="1" applyBorder="1" applyAlignment="1">
      <alignment horizontal="center" vertical="center" wrapText="1"/>
    </xf>
    <xf numFmtId="0" fontId="8" fillId="0" borderId="0" xfId="45"/>
    <xf numFmtId="1" fontId="0" fillId="0" borderId="0" xfId="0" applyNumberFormat="1"/>
    <xf numFmtId="1" fontId="2" fillId="7" borderId="2" xfId="1" applyNumberFormat="1" applyFont="1" applyFill="1" applyBorder="1" applyAlignment="1">
      <alignment horizontal="center" vertical="center" wrapText="1"/>
    </xf>
    <xf numFmtId="1" fontId="21" fillId="0" borderId="0" xfId="0" applyNumberFormat="1" applyFont="1" applyAlignment="1"/>
    <xf numFmtId="0" fontId="25" fillId="0" borderId="0" xfId="0" applyFont="1"/>
    <xf numFmtId="1" fontId="0" fillId="9" borderId="0" xfId="0" applyNumberFormat="1" applyFill="1"/>
    <xf numFmtId="1" fontId="21" fillId="9" borderId="0" xfId="0" applyNumberFormat="1" applyFont="1" applyFill="1" applyAlignment="1"/>
    <xf numFmtId="1" fontId="0" fillId="9" borderId="0" xfId="0" applyNumberFormat="1" applyFill="1" applyAlignment="1">
      <alignment horizontal="center"/>
    </xf>
    <xf numFmtId="164" fontId="0" fillId="9" borderId="0" xfId="148" applyNumberFormat="1" applyFont="1" applyFill="1"/>
    <xf numFmtId="0" fontId="0" fillId="9" borderId="0" xfId="0" applyFill="1"/>
    <xf numFmtId="0" fontId="21" fillId="0" borderId="2" xfId="0" applyFont="1" applyBorder="1" applyAlignment="1">
      <alignment horizontal="left"/>
    </xf>
    <xf numFmtId="0" fontId="21" fillId="0" borderId="2" xfId="0" applyFont="1" applyBorder="1" applyAlignment="1">
      <alignment horizontal="center"/>
    </xf>
    <xf numFmtId="1" fontId="21" fillId="9" borderId="2" xfId="0" applyNumberFormat="1" applyFont="1" applyFill="1" applyBorder="1" applyAlignment="1">
      <alignment horizontal="center"/>
    </xf>
    <xf numFmtId="1" fontId="21" fillId="0" borderId="2" xfId="0" applyNumberFormat="1"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9" borderId="2" xfId="0" applyFill="1" applyBorder="1" applyAlignment="1">
      <alignment horizontal="center"/>
    </xf>
    <xf numFmtId="0" fontId="5" fillId="0" borderId="0" xfId="0" applyFont="1"/>
    <xf numFmtId="0" fontId="4" fillId="0" borderId="0" xfId="0" applyFont="1"/>
    <xf numFmtId="0" fontId="25" fillId="0" borderId="0" xfId="0" applyFont="1" applyAlignment="1"/>
    <xf numFmtId="0" fontId="6" fillId="8" borderId="0" xfId="0" applyFont="1" applyFill="1" applyAlignment="1">
      <alignment horizontal="center" vertical="center" wrapText="1"/>
    </xf>
    <xf numFmtId="0" fontId="33" fillId="0" borderId="2" xfId="165" applyFont="1" applyFill="1" applyBorder="1" applyAlignment="1">
      <alignment horizontal="left" wrapText="1"/>
    </xf>
    <xf numFmtId="0" fontId="34" fillId="0" borderId="2" xfId="166" applyFont="1" applyFill="1" applyBorder="1" applyAlignment="1">
      <alignment horizontal="left" wrapText="1"/>
    </xf>
    <xf numFmtId="0" fontId="34" fillId="0" borderId="2" xfId="166" applyFont="1" applyFill="1" applyBorder="1" applyAlignment="1">
      <alignment wrapText="1"/>
    </xf>
    <xf numFmtId="0" fontId="31" fillId="0" borderId="2" xfId="166" applyFont="1" applyFill="1" applyBorder="1" applyAlignment="1">
      <alignment wrapText="1"/>
    </xf>
    <xf numFmtId="0" fontId="34" fillId="0" borderId="2" xfId="166" applyFont="1" applyBorder="1" applyAlignment="1">
      <alignment horizontal="left" wrapText="1"/>
    </xf>
    <xf numFmtId="0" fontId="33" fillId="0" borderId="2" xfId="165" applyFont="1" applyBorder="1" applyAlignment="1">
      <alignment wrapText="1"/>
    </xf>
    <xf numFmtId="0" fontId="34" fillId="0" borderId="2" xfId="165" applyFont="1" applyBorder="1" applyAlignment="1">
      <alignment wrapText="1"/>
    </xf>
    <xf numFmtId="165" fontId="0" fillId="9" borderId="2" xfId="0" applyNumberFormat="1" applyFill="1" applyBorder="1" applyAlignment="1">
      <alignment horizontal="center"/>
    </xf>
    <xf numFmtId="1" fontId="0" fillId="9" borderId="2" xfId="0" applyNumberFormat="1" applyFill="1" applyBorder="1" applyAlignment="1">
      <alignment horizontal="center"/>
    </xf>
    <xf numFmtId="49" fontId="32" fillId="0" borderId="2" xfId="166" applyNumberFormat="1" applyFont="1" applyFill="1" applyBorder="1" applyAlignment="1">
      <alignment horizontal="center" wrapText="1"/>
    </xf>
    <xf numFmtId="0" fontId="34" fillId="0" borderId="2" xfId="165" applyFont="1" applyBorder="1" applyAlignment="1">
      <alignment horizontal="center" wrapText="1"/>
    </xf>
    <xf numFmtId="49" fontId="0" fillId="0" borderId="2" xfId="0" applyNumberFormat="1" applyBorder="1" applyAlignment="1">
      <alignment horizontal="center"/>
    </xf>
    <xf numFmtId="0" fontId="34" fillId="0" borderId="2" xfId="166" applyFont="1" applyFill="1" applyBorder="1" applyAlignment="1">
      <alignment horizontal="center" wrapText="1"/>
    </xf>
    <xf numFmtId="0" fontId="34" fillId="0" borderId="2" xfId="166" applyNumberFormat="1" applyFont="1" applyFill="1" applyBorder="1" applyAlignment="1">
      <alignment horizontal="center" wrapText="1"/>
    </xf>
    <xf numFmtId="0" fontId="0" fillId="0" borderId="2" xfId="0" applyFill="1" applyBorder="1" applyAlignment="1">
      <alignment horizontal="center"/>
    </xf>
    <xf numFmtId="49" fontId="0" fillId="0" borderId="2" xfId="0" applyNumberFormat="1" applyFill="1" applyBorder="1" applyAlignment="1">
      <alignment horizontal="center"/>
    </xf>
    <xf numFmtId="0" fontId="32" fillId="0" borderId="2" xfId="166" applyFont="1" applyFill="1" applyBorder="1" applyAlignment="1">
      <alignment horizontal="center" wrapText="1"/>
    </xf>
    <xf numFmtId="0" fontId="1" fillId="0" borderId="2" xfId="0" applyFont="1" applyFill="1" applyBorder="1" applyAlignment="1">
      <alignment horizontal="center"/>
    </xf>
    <xf numFmtId="0" fontId="32" fillId="0" borderId="2" xfId="166" applyNumberFormat="1" applyFont="1" applyFill="1" applyBorder="1" applyAlignment="1">
      <alignment horizontal="center" wrapText="1"/>
    </xf>
    <xf numFmtId="49" fontId="34" fillId="0" borderId="2" xfId="166" applyNumberFormat="1" applyFont="1" applyFill="1" applyBorder="1" applyAlignment="1">
      <alignment horizontal="center" wrapText="1"/>
    </xf>
    <xf numFmtId="0" fontId="0" fillId="0" borderId="2" xfId="0" applyFont="1" applyFill="1" applyBorder="1" applyAlignment="1">
      <alignment horizontal="center"/>
    </xf>
    <xf numFmtId="165" fontId="0" fillId="0" borderId="2" xfId="0" applyNumberFormat="1" applyFill="1" applyBorder="1" applyAlignment="1">
      <alignment horizontal="center"/>
    </xf>
    <xf numFmtId="0" fontId="7" fillId="0" borderId="2" xfId="0" applyFont="1" applyFill="1" applyBorder="1" applyAlignment="1">
      <alignment horizontal="center"/>
    </xf>
    <xf numFmtId="165" fontId="7" fillId="0" borderId="2" xfId="0" applyNumberFormat="1" applyFont="1" applyFill="1" applyBorder="1" applyAlignment="1">
      <alignment horizontal="center"/>
    </xf>
    <xf numFmtId="0" fontId="31" fillId="0" borderId="2" xfId="166" applyFont="1" applyFill="1" applyBorder="1" applyAlignment="1">
      <alignment horizontal="center" wrapText="1"/>
    </xf>
    <xf numFmtId="0" fontId="31" fillId="0" borderId="2" xfId="166" applyNumberFormat="1" applyFont="1" applyFill="1" applyBorder="1" applyAlignment="1">
      <alignment horizontal="center" wrapText="1"/>
    </xf>
    <xf numFmtId="165" fontId="0" fillId="0" borderId="2" xfId="0" applyNumberFormat="1" applyBorder="1" applyAlignment="1">
      <alignment horizontal="center"/>
    </xf>
    <xf numFmtId="0" fontId="7" fillId="0" borderId="2" xfId="0" applyFont="1" applyBorder="1" applyAlignment="1">
      <alignment horizontal="center"/>
    </xf>
    <xf numFmtId="0" fontId="0" fillId="0" borderId="2" xfId="0" applyFont="1" applyBorder="1" applyAlignment="1">
      <alignment horizontal="center"/>
    </xf>
    <xf numFmtId="0" fontId="32" fillId="0" borderId="2" xfId="166" applyFont="1" applyFill="1" applyBorder="1" applyAlignment="1">
      <alignment horizontal="right" wrapText="1"/>
    </xf>
    <xf numFmtId="0" fontId="32" fillId="0" borderId="2" xfId="166" applyFont="1" applyFill="1" applyBorder="1" applyAlignment="1">
      <alignment wrapText="1"/>
    </xf>
    <xf numFmtId="49" fontId="32" fillId="0" borderId="2" xfId="166" applyNumberFormat="1" applyFont="1" applyFill="1" applyBorder="1" applyAlignment="1">
      <alignment horizontal="right" wrapText="1"/>
    </xf>
    <xf numFmtId="1" fontId="7" fillId="0" borderId="2" xfId="0" applyNumberFormat="1" applyFont="1" applyFill="1" applyBorder="1" applyAlignment="1">
      <alignment horizontal="right"/>
    </xf>
    <xf numFmtId="0" fontId="6" fillId="0" borderId="0" xfId="0" applyFont="1" applyAlignment="1">
      <alignment horizontal="center" vertical="center" wrapText="1"/>
    </xf>
    <xf numFmtId="0" fontId="5" fillId="0" borderId="0" xfId="0" applyFont="1" applyAlignment="1">
      <alignment horizontal="justify" vertical="center" wrapText="1"/>
    </xf>
    <xf numFmtId="0" fontId="30" fillId="0" borderId="0" xfId="0" applyFont="1" applyAlignment="1">
      <alignment horizontal="left" vertical="center" wrapText="1"/>
    </xf>
    <xf numFmtId="0" fontId="6" fillId="8"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xf>
    <xf numFmtId="0" fontId="21" fillId="0" borderId="0" xfId="0" applyFont="1" applyAlignment="1">
      <alignment horizontal="justify" wrapText="1"/>
    </xf>
    <xf numFmtId="0" fontId="28" fillId="8" borderId="0" xfId="0" applyFont="1" applyFill="1" applyAlignment="1">
      <alignment horizontal="left"/>
    </xf>
    <xf numFmtId="0" fontId="4" fillId="0" borderId="0" xfId="0" applyFont="1" applyAlignment="1">
      <alignment horizontal="justify" vertical="center" wrapText="1"/>
    </xf>
    <xf numFmtId="0" fontId="18"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10" borderId="4" xfId="0" applyFill="1" applyBorder="1" applyAlignment="1">
      <alignment horizontal="center"/>
    </xf>
    <xf numFmtId="0" fontId="0" fillId="0" borderId="4" xfId="0" applyBorder="1" applyAlignment="1">
      <alignment horizontal="center"/>
    </xf>
  </cellXfs>
  <cellStyles count="167">
    <cellStyle name="20 % - Akzent5 2" xfId="5" xr:uid="{00000000-0005-0000-0000-000000000000}"/>
    <cellStyle name="20 % – Poudarek5 2" xfId="6" xr:uid="{00000000-0005-0000-0000-000001000000}"/>
    <cellStyle name="Dobro 2" xfId="7" xr:uid="{00000000-0005-0000-0000-000003000000}"/>
    <cellStyle name="Komma 2" xfId="8" xr:uid="{00000000-0005-0000-0000-000005000000}"/>
    <cellStyle name="Komma 2 2" xfId="152" xr:uid="{00000000-0005-0000-0000-0000C6000000}"/>
    <cellStyle name="Komma 2 2 2" xfId="162" xr:uid="{00000000-0005-0000-0000-0000C6000000}"/>
    <cellStyle name="Komma 2 3" xfId="157" xr:uid="{00000000-0005-0000-0000-000005000000}"/>
    <cellStyle name="Navadno" xfId="0" builtinId="0"/>
    <cellStyle name="Navadno 10" xfId="9" xr:uid="{00000000-0005-0000-0000-000007000000}"/>
    <cellStyle name="Navadno 10 2" xfId="64" xr:uid="{00000000-0005-0000-0000-000008000000}"/>
    <cellStyle name="Navadno 10 3" xfId="105" xr:uid="{00000000-0005-0000-0000-000009000000}"/>
    <cellStyle name="Navadno 11" xfId="10" xr:uid="{00000000-0005-0000-0000-00000A000000}"/>
    <cellStyle name="Navadno 11 2" xfId="65" xr:uid="{00000000-0005-0000-0000-00000B000000}"/>
    <cellStyle name="Navadno 11 3" xfId="106" xr:uid="{00000000-0005-0000-0000-00000C000000}"/>
    <cellStyle name="Navadno 12" xfId="11" xr:uid="{00000000-0005-0000-0000-00000D000000}"/>
    <cellStyle name="Navadno 12 2" xfId="66" xr:uid="{00000000-0005-0000-0000-00000E000000}"/>
    <cellStyle name="Navadno 12 3" xfId="107" xr:uid="{00000000-0005-0000-0000-00000F000000}"/>
    <cellStyle name="Navadno 13" xfId="12" xr:uid="{00000000-0005-0000-0000-000010000000}"/>
    <cellStyle name="Navadno 13 2" xfId="67" xr:uid="{00000000-0005-0000-0000-000011000000}"/>
    <cellStyle name="Navadno 13 3" xfId="108" xr:uid="{00000000-0005-0000-0000-000012000000}"/>
    <cellStyle name="Navadno 14" xfId="13" xr:uid="{00000000-0005-0000-0000-000013000000}"/>
    <cellStyle name="Navadno 14 2" xfId="68" xr:uid="{00000000-0005-0000-0000-000014000000}"/>
    <cellStyle name="Navadno 14 3" xfId="109" xr:uid="{00000000-0005-0000-0000-000015000000}"/>
    <cellStyle name="Navadno 15" xfId="14" xr:uid="{00000000-0005-0000-0000-000016000000}"/>
    <cellStyle name="Navadno 15 2" xfId="69" xr:uid="{00000000-0005-0000-0000-000017000000}"/>
    <cellStyle name="Navadno 15 3" xfId="110" xr:uid="{00000000-0005-0000-0000-000018000000}"/>
    <cellStyle name="Navadno 16" xfId="15" xr:uid="{00000000-0005-0000-0000-000019000000}"/>
    <cellStyle name="Navadno 16 2" xfId="70" xr:uid="{00000000-0005-0000-0000-00001A000000}"/>
    <cellStyle name="Navadno 16 3" xfId="111" xr:uid="{00000000-0005-0000-0000-00001B000000}"/>
    <cellStyle name="Navadno 17" xfId="16" xr:uid="{00000000-0005-0000-0000-00001C000000}"/>
    <cellStyle name="Navadno 17 2" xfId="71" xr:uid="{00000000-0005-0000-0000-00001D000000}"/>
    <cellStyle name="Navadno 17 3" xfId="112" xr:uid="{00000000-0005-0000-0000-00001E000000}"/>
    <cellStyle name="Navadno 18" xfId="17" xr:uid="{00000000-0005-0000-0000-00001F000000}"/>
    <cellStyle name="Navadno 18 2" xfId="72" xr:uid="{00000000-0005-0000-0000-000020000000}"/>
    <cellStyle name="Navadno 18 3" xfId="113" xr:uid="{00000000-0005-0000-0000-000021000000}"/>
    <cellStyle name="Navadno 19" xfId="18" xr:uid="{00000000-0005-0000-0000-000022000000}"/>
    <cellStyle name="Navadno 19 2" xfId="73" xr:uid="{00000000-0005-0000-0000-000023000000}"/>
    <cellStyle name="Navadno 19 3" xfId="114" xr:uid="{00000000-0005-0000-0000-000024000000}"/>
    <cellStyle name="Navadno 2" xfId="19" xr:uid="{00000000-0005-0000-0000-000025000000}"/>
    <cellStyle name="Navadno 2 2" xfId="74" xr:uid="{00000000-0005-0000-0000-000026000000}"/>
    <cellStyle name="Navadno 2 3" xfId="115" xr:uid="{00000000-0005-0000-0000-000027000000}"/>
    <cellStyle name="Navadno 20" xfId="20" xr:uid="{00000000-0005-0000-0000-000028000000}"/>
    <cellStyle name="Navadno 20 2" xfId="75" xr:uid="{00000000-0005-0000-0000-000029000000}"/>
    <cellStyle name="Navadno 20 3" xfId="116" xr:uid="{00000000-0005-0000-0000-00002A000000}"/>
    <cellStyle name="Navadno 21" xfId="21" xr:uid="{00000000-0005-0000-0000-00002B000000}"/>
    <cellStyle name="Navadno 21 2" xfId="76" xr:uid="{00000000-0005-0000-0000-00002C000000}"/>
    <cellStyle name="Navadno 21 3" xfId="117" xr:uid="{00000000-0005-0000-0000-00002D000000}"/>
    <cellStyle name="Navadno 22" xfId="22" xr:uid="{00000000-0005-0000-0000-00002E000000}"/>
    <cellStyle name="Navadno 22 2" xfId="77" xr:uid="{00000000-0005-0000-0000-00002F000000}"/>
    <cellStyle name="Navadno 22 3" xfId="118" xr:uid="{00000000-0005-0000-0000-000030000000}"/>
    <cellStyle name="Navadno 23" xfId="23" xr:uid="{00000000-0005-0000-0000-000031000000}"/>
    <cellStyle name="Navadno 23 2" xfId="78" xr:uid="{00000000-0005-0000-0000-000032000000}"/>
    <cellStyle name="Navadno 23 3" xfId="119" xr:uid="{00000000-0005-0000-0000-000033000000}"/>
    <cellStyle name="Navadno 24" xfId="24" xr:uid="{00000000-0005-0000-0000-000034000000}"/>
    <cellStyle name="Navadno 24 2" xfId="79" xr:uid="{00000000-0005-0000-0000-000035000000}"/>
    <cellStyle name="Navadno 24 3" xfId="120" xr:uid="{00000000-0005-0000-0000-000036000000}"/>
    <cellStyle name="Navadno 25" xfId="25" xr:uid="{00000000-0005-0000-0000-000037000000}"/>
    <cellStyle name="Navadno 25 2" xfId="80" xr:uid="{00000000-0005-0000-0000-000038000000}"/>
    <cellStyle name="Navadno 25 3" xfId="121" xr:uid="{00000000-0005-0000-0000-000039000000}"/>
    <cellStyle name="Navadno 26" xfId="26" xr:uid="{00000000-0005-0000-0000-00003A000000}"/>
    <cellStyle name="Navadno 26 2" xfId="81" xr:uid="{00000000-0005-0000-0000-00003B000000}"/>
    <cellStyle name="Navadno 26 3" xfId="122" xr:uid="{00000000-0005-0000-0000-00003C000000}"/>
    <cellStyle name="Navadno 27" xfId="27" xr:uid="{00000000-0005-0000-0000-00003D000000}"/>
    <cellStyle name="Navadno 27 2" xfId="82" xr:uid="{00000000-0005-0000-0000-00003E000000}"/>
    <cellStyle name="Navadno 27 3" xfId="123" xr:uid="{00000000-0005-0000-0000-00003F000000}"/>
    <cellStyle name="Navadno 28" xfId="28" xr:uid="{00000000-0005-0000-0000-000040000000}"/>
    <cellStyle name="Navadno 28 2" xfId="83" xr:uid="{00000000-0005-0000-0000-000041000000}"/>
    <cellStyle name="Navadno 28 3" xfId="124" xr:uid="{00000000-0005-0000-0000-000042000000}"/>
    <cellStyle name="Navadno 29" xfId="29" xr:uid="{00000000-0005-0000-0000-000043000000}"/>
    <cellStyle name="Navadno 29 2" xfId="84" xr:uid="{00000000-0005-0000-0000-000044000000}"/>
    <cellStyle name="Navadno 29 3" xfId="125" xr:uid="{00000000-0005-0000-0000-000045000000}"/>
    <cellStyle name="Navadno 3" xfId="30" xr:uid="{00000000-0005-0000-0000-000046000000}"/>
    <cellStyle name="Navadno 3 2" xfId="85" xr:uid="{00000000-0005-0000-0000-000047000000}"/>
    <cellStyle name="Navadno 3 3" xfId="126" xr:uid="{00000000-0005-0000-0000-000048000000}"/>
    <cellStyle name="Navadno 30" xfId="31" xr:uid="{00000000-0005-0000-0000-000049000000}"/>
    <cellStyle name="Navadno 30 2" xfId="86" xr:uid="{00000000-0005-0000-0000-00004A000000}"/>
    <cellStyle name="Navadno 30 3" xfId="127" xr:uid="{00000000-0005-0000-0000-00004B000000}"/>
    <cellStyle name="Navadno 31" xfId="32" xr:uid="{00000000-0005-0000-0000-00004C000000}"/>
    <cellStyle name="Navadno 31 2" xfId="87" xr:uid="{00000000-0005-0000-0000-00004D000000}"/>
    <cellStyle name="Navadno 31 3" xfId="128" xr:uid="{00000000-0005-0000-0000-00004E000000}"/>
    <cellStyle name="Navadno 32" xfId="33" xr:uid="{00000000-0005-0000-0000-00004F000000}"/>
    <cellStyle name="Navadno 32 2" xfId="88" xr:uid="{00000000-0005-0000-0000-000050000000}"/>
    <cellStyle name="Navadno 32 3" xfId="129" xr:uid="{00000000-0005-0000-0000-000051000000}"/>
    <cellStyle name="Navadno 33" xfId="34" xr:uid="{00000000-0005-0000-0000-000052000000}"/>
    <cellStyle name="Navadno 33 2" xfId="89" xr:uid="{00000000-0005-0000-0000-000053000000}"/>
    <cellStyle name="Navadno 33 3" xfId="130" xr:uid="{00000000-0005-0000-0000-000054000000}"/>
    <cellStyle name="Navadno 34" xfId="35" xr:uid="{00000000-0005-0000-0000-000055000000}"/>
    <cellStyle name="Navadno 34 2" xfId="90" xr:uid="{00000000-0005-0000-0000-000056000000}"/>
    <cellStyle name="Navadno 34 3" xfId="131" xr:uid="{00000000-0005-0000-0000-000057000000}"/>
    <cellStyle name="Navadno 35" xfId="36" xr:uid="{00000000-0005-0000-0000-000058000000}"/>
    <cellStyle name="Navadno 35 2" xfId="91" xr:uid="{00000000-0005-0000-0000-000059000000}"/>
    <cellStyle name="Navadno 35 3" xfId="132" xr:uid="{00000000-0005-0000-0000-00005A000000}"/>
    <cellStyle name="Navadno 36" xfId="37" xr:uid="{00000000-0005-0000-0000-00005B000000}"/>
    <cellStyle name="Navadno 36 2" xfId="92" xr:uid="{00000000-0005-0000-0000-00005C000000}"/>
    <cellStyle name="Navadno 36 3" xfId="133" xr:uid="{00000000-0005-0000-0000-00005D000000}"/>
    <cellStyle name="Navadno 37" xfId="38" xr:uid="{00000000-0005-0000-0000-00005E000000}"/>
    <cellStyle name="Navadno 37 2" xfId="93" xr:uid="{00000000-0005-0000-0000-00005F000000}"/>
    <cellStyle name="Navadno 37 3" xfId="134" xr:uid="{00000000-0005-0000-0000-000060000000}"/>
    <cellStyle name="Navadno 38" xfId="39" xr:uid="{00000000-0005-0000-0000-000061000000}"/>
    <cellStyle name="Navadno 38 2" xfId="94" xr:uid="{00000000-0005-0000-0000-000062000000}"/>
    <cellStyle name="Navadno 38 3" xfId="135" xr:uid="{00000000-0005-0000-0000-000063000000}"/>
    <cellStyle name="Navadno 39" xfId="40" xr:uid="{00000000-0005-0000-0000-000064000000}"/>
    <cellStyle name="Navadno 39 2" xfId="95" xr:uid="{00000000-0005-0000-0000-000065000000}"/>
    <cellStyle name="Navadno 39 3" xfId="136" xr:uid="{00000000-0005-0000-0000-000066000000}"/>
    <cellStyle name="Navadno 4" xfId="41" xr:uid="{00000000-0005-0000-0000-000067000000}"/>
    <cellStyle name="Navadno 4 2" xfId="96" xr:uid="{00000000-0005-0000-0000-000068000000}"/>
    <cellStyle name="Navadno 4 3" xfId="137" xr:uid="{00000000-0005-0000-0000-000069000000}"/>
    <cellStyle name="Navadno 40" xfId="42" xr:uid="{00000000-0005-0000-0000-00006A000000}"/>
    <cellStyle name="Navadno 40 2" xfId="97" xr:uid="{00000000-0005-0000-0000-00006B000000}"/>
    <cellStyle name="Navadno 40 3" xfId="138" xr:uid="{00000000-0005-0000-0000-00006C000000}"/>
    <cellStyle name="Navadno 41" xfId="43" xr:uid="{00000000-0005-0000-0000-00006D000000}"/>
    <cellStyle name="Navadno 41 2" xfId="98" xr:uid="{00000000-0005-0000-0000-00006E000000}"/>
    <cellStyle name="Navadno 41 3" xfId="139" xr:uid="{00000000-0005-0000-0000-00006F000000}"/>
    <cellStyle name="Navadno 42" xfId="44" xr:uid="{00000000-0005-0000-0000-000070000000}"/>
    <cellStyle name="Navadno 42 2" xfId="99" xr:uid="{00000000-0005-0000-0000-000071000000}"/>
    <cellStyle name="Navadno 42 3" xfId="140" xr:uid="{00000000-0005-0000-0000-000072000000}"/>
    <cellStyle name="Navadno 43" xfId="45" xr:uid="{00000000-0005-0000-0000-000073000000}"/>
    <cellStyle name="Navadno 44" xfId="2" xr:uid="{00000000-0005-0000-0000-000074000000}"/>
    <cellStyle name="Navadno 45" xfId="62" xr:uid="{00000000-0005-0000-0000-000075000000}"/>
    <cellStyle name="Navadno 45 2" xfId="63" xr:uid="{00000000-0005-0000-0000-000076000000}"/>
    <cellStyle name="Navadno 45 3" xfId="146" xr:uid="{00000000-0005-0000-0000-000077000000}"/>
    <cellStyle name="Navadno 45 3 2" xfId="147" xr:uid="{00000000-0005-0000-0000-000078000000}"/>
    <cellStyle name="Navadno 45 4" xfId="149" xr:uid="{00000000-0005-0000-0000-000079000000}"/>
    <cellStyle name="Navadno 45 4 2" xfId="159" xr:uid="{00000000-0005-0000-0000-000079000000}"/>
    <cellStyle name="Navadno 46" xfId="151" xr:uid="{00000000-0005-0000-0000-0000C7000000}"/>
    <cellStyle name="Navadno 46 2" xfId="161" xr:uid="{00000000-0005-0000-0000-0000C7000000}"/>
    <cellStyle name="Navadno 5" xfId="46" xr:uid="{00000000-0005-0000-0000-00007A000000}"/>
    <cellStyle name="Navadno 5 2" xfId="100" xr:uid="{00000000-0005-0000-0000-00007B000000}"/>
    <cellStyle name="Navadno 5 3" xfId="141" xr:uid="{00000000-0005-0000-0000-00007C000000}"/>
    <cellStyle name="Navadno 6" xfId="47" xr:uid="{00000000-0005-0000-0000-00007D000000}"/>
    <cellStyle name="Navadno 6 2" xfId="101" xr:uid="{00000000-0005-0000-0000-00007E000000}"/>
    <cellStyle name="Navadno 6 3" xfId="142" xr:uid="{00000000-0005-0000-0000-00007F000000}"/>
    <cellStyle name="Navadno 7" xfId="48" xr:uid="{00000000-0005-0000-0000-000080000000}"/>
    <cellStyle name="Navadno 7 2" xfId="102" xr:uid="{00000000-0005-0000-0000-000081000000}"/>
    <cellStyle name="Navadno 7 3" xfId="143" xr:uid="{00000000-0005-0000-0000-000082000000}"/>
    <cellStyle name="Navadno 8" xfId="49" xr:uid="{00000000-0005-0000-0000-000083000000}"/>
    <cellStyle name="Navadno 8 2" xfId="103" xr:uid="{00000000-0005-0000-0000-000084000000}"/>
    <cellStyle name="Navadno 8 3" xfId="144" xr:uid="{00000000-0005-0000-0000-000085000000}"/>
    <cellStyle name="Navadno 9" xfId="50" xr:uid="{00000000-0005-0000-0000-000086000000}"/>
    <cellStyle name="Navadno 9 2" xfId="104" xr:uid="{00000000-0005-0000-0000-000087000000}"/>
    <cellStyle name="Navadno 9 3" xfId="145" xr:uid="{00000000-0005-0000-0000-000088000000}"/>
    <cellStyle name="Navadno_seznam toplotnih črpalk" xfId="165" xr:uid="{FDF700A6-1AE4-427C-B65E-FCC6FBF49DC9}"/>
    <cellStyle name="Navadno_seznam toplotnih črpalk 2" xfId="166" xr:uid="{A65A61F6-04C9-4601-98F3-8A9371381260}"/>
    <cellStyle name="Nevtralno 2" xfId="51" xr:uid="{00000000-0005-0000-0000-00008A000000}"/>
    <cellStyle name="Normal_Sheet1" xfId="4" xr:uid="{00000000-0005-0000-0000-00008B000000}"/>
    <cellStyle name="Odstotek" xfId="148" builtinId="5"/>
    <cellStyle name="Odstotek 2" xfId="52" xr:uid="{00000000-0005-0000-0000-00008E000000}"/>
    <cellStyle name="Poudarek1 2" xfId="53" xr:uid="{00000000-0005-0000-0000-00008F000000}"/>
    <cellStyle name="Prozent 2" xfId="54" xr:uid="{00000000-0005-0000-0000-000090000000}"/>
    <cellStyle name="Prozent 2 2" xfId="55" xr:uid="{00000000-0005-0000-0000-000091000000}"/>
    <cellStyle name="Računanje 2" xfId="56" xr:uid="{00000000-0005-0000-0000-000092000000}"/>
    <cellStyle name="Standard 2" xfId="57" xr:uid="{00000000-0005-0000-0000-000093000000}"/>
    <cellStyle name="Standard 2 2" xfId="58" xr:uid="{00000000-0005-0000-0000-000094000000}"/>
    <cellStyle name="Standard 3" xfId="59" xr:uid="{00000000-0005-0000-0000-000095000000}"/>
    <cellStyle name="Standard_DB_Auszug_Justus_von_Sonntag" xfId="60" xr:uid="{00000000-0005-0000-0000-000096000000}"/>
    <cellStyle name="Vejica" xfId="1" builtinId="3"/>
    <cellStyle name="Vejica 2" xfId="61" xr:uid="{00000000-0005-0000-0000-000098000000}"/>
    <cellStyle name="Vejica 2 2" xfId="154" xr:uid="{00000000-0005-0000-0000-0000C9000000}"/>
    <cellStyle name="Vejica 2 2 2" xfId="164" xr:uid="{00000000-0005-0000-0000-0000C9000000}"/>
    <cellStyle name="Vejica 2 3" xfId="158" xr:uid="{00000000-0005-0000-0000-000098000000}"/>
    <cellStyle name="Vejica 3" xfId="3" xr:uid="{00000000-0005-0000-0000-000099000000}"/>
    <cellStyle name="Vejica 3 2" xfId="156" xr:uid="{00000000-0005-0000-0000-000099000000}"/>
    <cellStyle name="Vejica 4" xfId="150" xr:uid="{58A03AED-8317-413A-B22F-37540659353A}"/>
    <cellStyle name="Vejica 4 2" xfId="160" xr:uid="{58A03AED-8317-413A-B22F-37540659353A}"/>
    <cellStyle name="Vejica 5" xfId="153" xr:uid="{00000000-0005-0000-0000-0000C8000000}"/>
    <cellStyle name="Vejica 5 2" xfId="163" xr:uid="{00000000-0005-0000-0000-0000C8000000}"/>
    <cellStyle name="Vejica 6" xfId="155"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47625</xdr:rowOff>
    </xdr:from>
    <xdr:to>
      <xdr:col>1</xdr:col>
      <xdr:colOff>346381</xdr:colOff>
      <xdr:row>1</xdr:row>
      <xdr:rowOff>651181</xdr:rowOff>
    </xdr:to>
    <xdr:pic>
      <xdr:nvPicPr>
        <xdr:cNvPr id="2" name="Slika 1">
          <a:extLst>
            <a:ext uri="{FF2B5EF4-FFF2-40B4-BE49-F238E27FC236}">
              <a16:creationId xmlns:a16="http://schemas.microsoft.com/office/drawing/2014/main" id="{AFF85ECF-15CC-41EE-91B3-9D6A410DF1B1}"/>
            </a:ext>
          </a:extLst>
        </xdr:cNvPr>
        <xdr:cNvPicPr>
          <a:picLocks noChangeAspect="1"/>
        </xdr:cNvPicPr>
      </xdr:nvPicPr>
      <xdr:blipFill>
        <a:blip xmlns:r="http://schemas.openxmlformats.org/officeDocument/2006/relationships" r:embed="rId1"/>
        <a:stretch>
          <a:fillRect/>
        </a:stretch>
      </xdr:blipFill>
      <xdr:spPr>
        <a:xfrm>
          <a:off x="38100" y="238125"/>
          <a:ext cx="603556" cy="603556"/>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tabSelected="1" zoomScale="80" zoomScaleNormal="80" workbookViewId="0">
      <selection activeCell="A6" sqref="A6:K6"/>
    </sheetView>
  </sheetViews>
  <sheetFormatPr defaultRowHeight="15" x14ac:dyDescent="0.25"/>
  <cols>
    <col min="1" max="1" width="4.42578125" customWidth="1"/>
    <col min="2" max="2" width="7.7109375" customWidth="1"/>
    <col min="6" max="6" width="5.85546875" customWidth="1"/>
    <col min="7" max="8" width="7.5703125" customWidth="1"/>
    <col min="9" max="9" width="7.42578125" customWidth="1"/>
    <col min="10" max="10" width="5.28515625" customWidth="1"/>
    <col min="11" max="11" width="10" customWidth="1"/>
  </cols>
  <sheetData>
    <row r="1" spans="1:11" s="18" customFormat="1" x14ac:dyDescent="0.25"/>
    <row r="2" spans="1:11" s="9" customFormat="1" ht="54" customHeight="1" x14ac:dyDescent="0.25">
      <c r="A2" s="40"/>
      <c r="B2" s="40"/>
      <c r="C2" s="77" t="s">
        <v>21</v>
      </c>
      <c r="D2" s="78"/>
      <c r="E2" s="78"/>
      <c r="F2" s="78"/>
      <c r="G2" s="78"/>
      <c r="H2" s="78"/>
      <c r="I2" s="78"/>
      <c r="J2" s="78"/>
      <c r="K2" s="78"/>
    </row>
    <row r="3" spans="1:11" ht="39.950000000000003" customHeight="1" x14ac:dyDescent="0.25">
      <c r="A3" s="74" t="s">
        <v>27</v>
      </c>
      <c r="B3" s="74"/>
      <c r="C3" s="74"/>
      <c r="D3" s="74"/>
      <c r="E3" s="74"/>
      <c r="F3" s="74"/>
      <c r="G3" s="74"/>
      <c r="H3" s="74"/>
      <c r="I3" s="74"/>
      <c r="J3" s="74"/>
      <c r="K3" s="74"/>
    </row>
    <row r="4" spans="1:11" s="1" customFormat="1" ht="14.25" x14ac:dyDescent="0.2">
      <c r="A4" s="81" t="s">
        <v>454</v>
      </c>
      <c r="B4" s="81"/>
      <c r="C4" s="81"/>
      <c r="D4" s="81"/>
      <c r="E4" s="81"/>
      <c r="F4" s="81"/>
      <c r="G4" s="81"/>
      <c r="H4" s="81"/>
      <c r="I4" s="81"/>
      <c r="J4" s="81"/>
      <c r="K4" s="81"/>
    </row>
    <row r="5" spans="1:11" x14ac:dyDescent="0.25">
      <c r="A5" s="1"/>
      <c r="B5" s="1"/>
      <c r="C5" s="1"/>
      <c r="D5" s="1"/>
      <c r="E5" s="1"/>
      <c r="F5" s="1"/>
      <c r="G5" s="1"/>
      <c r="H5" s="1"/>
      <c r="I5" s="1"/>
      <c r="J5" s="2"/>
      <c r="K5" s="2"/>
    </row>
    <row r="6" spans="1:11" s="11" customFormat="1" ht="351.75" customHeight="1" x14ac:dyDescent="0.25">
      <c r="A6" s="75" t="s">
        <v>26</v>
      </c>
      <c r="B6" s="75"/>
      <c r="C6" s="75"/>
      <c r="D6" s="75"/>
      <c r="E6" s="75"/>
      <c r="F6" s="75"/>
      <c r="G6" s="75"/>
      <c r="H6" s="75"/>
      <c r="I6" s="75"/>
      <c r="J6" s="75"/>
      <c r="K6" s="75"/>
    </row>
    <row r="7" spans="1:11" ht="12" customHeight="1" x14ac:dyDescent="0.25">
      <c r="A7" s="24"/>
      <c r="B7" s="37"/>
      <c r="C7" s="37"/>
      <c r="D7" s="37"/>
      <c r="E7" s="37"/>
      <c r="F7" s="37"/>
      <c r="G7" s="37"/>
      <c r="H7" s="37"/>
      <c r="I7" s="37"/>
      <c r="J7" s="37"/>
      <c r="K7" s="24"/>
    </row>
    <row r="8" spans="1:11" x14ac:dyDescent="0.25">
      <c r="A8" s="76" t="s">
        <v>2</v>
      </c>
      <c r="B8" s="76"/>
      <c r="C8" s="76"/>
      <c r="D8" s="76"/>
      <c r="E8" s="76"/>
      <c r="F8" s="76"/>
      <c r="G8" s="76"/>
      <c r="H8" s="76"/>
      <c r="I8" s="76"/>
      <c r="J8" s="76"/>
      <c r="K8" s="76"/>
    </row>
    <row r="9" spans="1:11" ht="44.25" customHeight="1" x14ac:dyDescent="0.25">
      <c r="A9" s="82" t="s">
        <v>20</v>
      </c>
      <c r="B9" s="82"/>
      <c r="C9" s="82"/>
      <c r="D9" s="82"/>
      <c r="E9" s="82"/>
      <c r="F9" s="82"/>
      <c r="G9" s="82"/>
      <c r="H9" s="82"/>
      <c r="I9" s="82"/>
      <c r="J9" s="82"/>
      <c r="K9" s="82"/>
    </row>
    <row r="10" spans="1:11" ht="10.5" customHeight="1" x14ac:dyDescent="0.25">
      <c r="A10" s="38"/>
      <c r="B10" s="38"/>
      <c r="C10" s="38"/>
      <c r="D10" s="38"/>
      <c r="E10" s="38"/>
      <c r="F10" s="38"/>
      <c r="G10" s="38"/>
      <c r="H10" s="38"/>
      <c r="I10" s="38"/>
      <c r="J10" s="38"/>
      <c r="K10" s="38"/>
    </row>
    <row r="11" spans="1:11" s="18" customFormat="1" ht="386.25" customHeight="1" x14ac:dyDescent="0.25">
      <c r="A11" s="75" t="s">
        <v>28</v>
      </c>
      <c r="B11" s="75"/>
      <c r="C11" s="75"/>
      <c r="D11" s="75"/>
      <c r="E11" s="75"/>
      <c r="F11" s="75"/>
      <c r="G11" s="75"/>
      <c r="H11" s="75"/>
      <c r="I11" s="75"/>
      <c r="J11" s="75"/>
      <c r="K11" s="75"/>
    </row>
    <row r="12" spans="1:11" ht="56.25" customHeight="1" x14ac:dyDescent="0.25">
      <c r="A12" s="80" t="s">
        <v>19</v>
      </c>
      <c r="B12" s="80"/>
      <c r="C12" s="80"/>
      <c r="D12" s="80"/>
      <c r="E12" s="80"/>
      <c r="F12" s="80"/>
      <c r="G12" s="80"/>
      <c r="H12" s="80"/>
      <c r="I12" s="80"/>
      <c r="J12" s="80"/>
      <c r="K12" s="80"/>
    </row>
    <row r="13" spans="1:11" s="5" customFormat="1" x14ac:dyDescent="0.25">
      <c r="A13" s="39"/>
      <c r="B13" s="39"/>
      <c r="C13" s="39"/>
      <c r="D13" s="39"/>
      <c r="E13" s="39"/>
      <c r="F13" s="39"/>
      <c r="G13" s="39"/>
      <c r="H13" s="39"/>
      <c r="I13" s="39"/>
      <c r="J13" s="39"/>
      <c r="K13" s="39"/>
    </row>
    <row r="14" spans="1:11" s="24" customFormat="1" ht="19.5" customHeight="1" x14ac:dyDescent="0.2">
      <c r="A14" s="79" t="s">
        <v>18</v>
      </c>
      <c r="B14" s="79"/>
      <c r="C14" s="79"/>
      <c r="D14" s="79"/>
      <c r="E14" s="79"/>
      <c r="F14" s="79"/>
      <c r="G14" s="79"/>
      <c r="H14" s="79"/>
      <c r="I14" s="79"/>
      <c r="J14" s="79"/>
      <c r="K14" s="79"/>
    </row>
    <row r="15" spans="1:11" x14ac:dyDescent="0.25">
      <c r="A15" s="3"/>
      <c r="B15" s="3"/>
      <c r="C15" s="3"/>
      <c r="D15" s="3"/>
      <c r="E15" s="3"/>
      <c r="F15" s="3"/>
      <c r="G15" s="3"/>
      <c r="H15" s="3"/>
      <c r="I15" s="3"/>
      <c r="J15" s="3"/>
      <c r="K15" s="3" t="s">
        <v>3</v>
      </c>
    </row>
  </sheetData>
  <mergeCells count="9">
    <mergeCell ref="A3:K3"/>
    <mergeCell ref="A6:K6"/>
    <mergeCell ref="A8:K8"/>
    <mergeCell ref="C2:K2"/>
    <mergeCell ref="A14:K14"/>
    <mergeCell ref="A11:K11"/>
    <mergeCell ref="A12:K12"/>
    <mergeCell ref="A4:K4"/>
    <mergeCell ref="A9:K9"/>
  </mergeCells>
  <pageMargins left="0.98425196850393704"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6"/>
  <sheetViews>
    <sheetView zoomScale="80" zoomScaleNormal="80" workbookViewId="0">
      <pane ySplit="5" topLeftCell="A6" activePane="bottomLeft" state="frozen"/>
      <selection pane="bottomLeft" activeCell="H106" sqref="H106"/>
    </sheetView>
  </sheetViews>
  <sheetFormatPr defaultRowHeight="15" x14ac:dyDescent="0.25"/>
  <cols>
    <col min="1" max="1" width="29.7109375" customWidth="1"/>
    <col min="2" max="2" width="38.5703125" customWidth="1"/>
    <col min="3" max="3" width="18.42578125" customWidth="1"/>
    <col min="4" max="4" width="19" style="18" customWidth="1"/>
    <col min="5" max="5" width="17.42578125" style="25" customWidth="1"/>
    <col min="6" max="6" width="18" style="25" customWidth="1"/>
    <col min="7" max="7" width="23" style="25" customWidth="1"/>
    <col min="8" max="8" width="13.7109375" style="21" customWidth="1"/>
    <col min="9" max="11" width="18.7109375" customWidth="1"/>
    <col min="12" max="12" width="16" customWidth="1"/>
    <col min="16" max="16" width="20.85546875" customWidth="1"/>
  </cols>
  <sheetData>
    <row r="1" spans="1:15" s="5" customFormat="1" x14ac:dyDescent="0.25">
      <c r="D1" s="18"/>
      <c r="E1" s="25"/>
      <c r="F1" s="25"/>
      <c r="G1" s="25"/>
      <c r="H1" s="21"/>
    </row>
    <row r="2" spans="1:15" s="5" customFormat="1" ht="26.25" customHeight="1" x14ac:dyDescent="0.25">
      <c r="A2" s="74" t="s">
        <v>6</v>
      </c>
      <c r="B2" s="74"/>
      <c r="C2" s="74"/>
      <c r="D2" s="74"/>
      <c r="E2" s="74"/>
      <c r="F2" s="74"/>
      <c r="G2" s="74"/>
      <c r="H2" s="74"/>
      <c r="I2" s="8"/>
      <c r="J2" s="8"/>
      <c r="K2" s="8"/>
      <c r="L2" s="8"/>
      <c r="M2" s="7"/>
      <c r="N2" s="7"/>
      <c r="O2" s="1"/>
    </row>
    <row r="3" spans="1:15" s="5" customFormat="1" ht="45.75" customHeight="1" x14ac:dyDescent="0.25">
      <c r="A3" s="83" t="s">
        <v>10</v>
      </c>
      <c r="B3" s="84"/>
      <c r="C3" s="84"/>
      <c r="D3" s="84"/>
      <c r="E3" s="84"/>
      <c r="F3" s="84"/>
      <c r="G3" s="84"/>
      <c r="H3" s="84"/>
      <c r="I3" s="8"/>
      <c r="J3" s="8"/>
      <c r="K3" s="8"/>
      <c r="L3" s="8"/>
      <c r="M3" s="7"/>
      <c r="N3" s="7"/>
      <c r="O3" s="1"/>
    </row>
    <row r="5" spans="1:15" ht="70.5" customHeight="1" x14ac:dyDescent="0.25">
      <c r="A5" s="6" t="s">
        <v>0</v>
      </c>
      <c r="B5" s="6" t="s">
        <v>1</v>
      </c>
      <c r="C5" s="6" t="s">
        <v>5</v>
      </c>
      <c r="D5" s="19" t="s">
        <v>25</v>
      </c>
      <c r="E5" s="19" t="s">
        <v>17</v>
      </c>
      <c r="F5" s="19" t="s">
        <v>11</v>
      </c>
      <c r="G5" s="19" t="s">
        <v>12</v>
      </c>
      <c r="H5" s="22" t="s">
        <v>13</v>
      </c>
    </row>
    <row r="6" spans="1:15" s="18" customFormat="1" ht="25.5" customHeight="1" x14ac:dyDescent="0.25">
      <c r="A6" s="30" t="s">
        <v>29</v>
      </c>
      <c r="B6" s="30" t="s">
        <v>137</v>
      </c>
      <c r="C6" s="31">
        <v>20</v>
      </c>
      <c r="D6" s="31"/>
      <c r="E6" s="32">
        <v>80</v>
      </c>
      <c r="F6" s="32">
        <v>105</v>
      </c>
      <c r="G6" s="32">
        <v>9</v>
      </c>
      <c r="H6" s="33">
        <v>778.5</v>
      </c>
      <c r="I6" s="23"/>
    </row>
    <row r="7" spans="1:15" s="18" customFormat="1" ht="25.5" customHeight="1" x14ac:dyDescent="0.25">
      <c r="A7" s="30" t="s">
        <v>29</v>
      </c>
      <c r="B7" s="30" t="s">
        <v>30</v>
      </c>
      <c r="C7" s="31">
        <v>30</v>
      </c>
      <c r="D7" s="31"/>
      <c r="E7" s="32">
        <v>79</v>
      </c>
      <c r="F7" s="32">
        <v>112</v>
      </c>
      <c r="G7" s="32">
        <v>15</v>
      </c>
      <c r="H7" s="33">
        <v>1228.5</v>
      </c>
      <c r="I7" s="23"/>
    </row>
    <row r="8" spans="1:15" s="18" customFormat="1" ht="25.5" customHeight="1" x14ac:dyDescent="0.25">
      <c r="A8" s="30" t="s">
        <v>179</v>
      </c>
      <c r="B8" s="30" t="s">
        <v>180</v>
      </c>
      <c r="C8" s="31">
        <v>15</v>
      </c>
      <c r="D8" s="31"/>
      <c r="E8" s="32">
        <v>80</v>
      </c>
      <c r="F8" s="32">
        <v>237</v>
      </c>
      <c r="G8" s="32">
        <v>13</v>
      </c>
      <c r="H8" s="33">
        <v>553.5</v>
      </c>
      <c r="I8" s="23"/>
    </row>
    <row r="9" spans="1:15" s="18" customFormat="1" ht="25.5" customHeight="1" x14ac:dyDescent="0.25">
      <c r="A9" s="30" t="s">
        <v>179</v>
      </c>
      <c r="B9" s="30" t="s">
        <v>181</v>
      </c>
      <c r="C9" s="31">
        <v>20</v>
      </c>
      <c r="D9" s="31"/>
      <c r="E9" s="32">
        <v>78</v>
      </c>
      <c r="F9" s="32">
        <v>163</v>
      </c>
      <c r="G9" s="32">
        <v>16</v>
      </c>
      <c r="H9" s="33">
        <v>778.5</v>
      </c>
      <c r="I9" s="23"/>
    </row>
    <row r="10" spans="1:15" s="18" customFormat="1" ht="25.5" customHeight="1" x14ac:dyDescent="0.25">
      <c r="A10" s="30" t="s">
        <v>179</v>
      </c>
      <c r="B10" s="30" t="s">
        <v>182</v>
      </c>
      <c r="C10" s="31">
        <v>25</v>
      </c>
      <c r="D10" s="31"/>
      <c r="E10" s="32">
        <v>81</v>
      </c>
      <c r="F10" s="32">
        <v>181</v>
      </c>
      <c r="G10" s="32">
        <v>14</v>
      </c>
      <c r="H10" s="33">
        <v>1003.5</v>
      </c>
      <c r="I10" s="23"/>
    </row>
    <row r="11" spans="1:15" s="18" customFormat="1" ht="25.5" customHeight="1" x14ac:dyDescent="0.25">
      <c r="A11" s="30" t="s">
        <v>179</v>
      </c>
      <c r="B11" s="30" t="s">
        <v>183</v>
      </c>
      <c r="C11" s="31">
        <v>30</v>
      </c>
      <c r="D11" s="31"/>
      <c r="E11" s="32">
        <v>81</v>
      </c>
      <c r="F11" s="32">
        <v>32</v>
      </c>
      <c r="G11" s="32">
        <v>14</v>
      </c>
      <c r="H11" s="33">
        <v>1228.5</v>
      </c>
      <c r="I11" s="23"/>
    </row>
    <row r="12" spans="1:15" s="18" customFormat="1" ht="25.5" customHeight="1" x14ac:dyDescent="0.25">
      <c r="A12" s="30" t="s">
        <v>179</v>
      </c>
      <c r="B12" s="30" t="s">
        <v>184</v>
      </c>
      <c r="C12" s="31">
        <v>35</v>
      </c>
      <c r="D12" s="31"/>
      <c r="E12" s="32">
        <v>78</v>
      </c>
      <c r="F12" s="32">
        <v>248</v>
      </c>
      <c r="G12" s="32">
        <v>13</v>
      </c>
      <c r="H12" s="33">
        <v>1453.5</v>
      </c>
      <c r="I12" s="23"/>
    </row>
    <row r="13" spans="1:15" s="18" customFormat="1" ht="25.5" customHeight="1" x14ac:dyDescent="0.25">
      <c r="A13" s="30" t="s">
        <v>179</v>
      </c>
      <c r="B13" s="30" t="s">
        <v>185</v>
      </c>
      <c r="C13" s="31">
        <v>40</v>
      </c>
      <c r="D13" s="31"/>
      <c r="E13" s="32">
        <v>81</v>
      </c>
      <c r="F13" s="32">
        <v>37</v>
      </c>
      <c r="G13" s="32">
        <v>12</v>
      </c>
      <c r="H13" s="33">
        <v>1678.5</v>
      </c>
      <c r="I13" s="23"/>
    </row>
    <row r="14" spans="1:15" s="18" customFormat="1" ht="25.5" customHeight="1" x14ac:dyDescent="0.25">
      <c r="A14" s="30" t="s">
        <v>179</v>
      </c>
      <c r="B14" s="30" t="s">
        <v>186</v>
      </c>
      <c r="C14" s="31">
        <v>49</v>
      </c>
      <c r="D14" s="31"/>
      <c r="E14" s="32">
        <v>81</v>
      </c>
      <c r="F14" s="32">
        <v>37</v>
      </c>
      <c r="G14" s="32">
        <v>12</v>
      </c>
      <c r="H14" s="33">
        <v>2083.5</v>
      </c>
      <c r="I14" s="23"/>
    </row>
    <row r="15" spans="1:15" s="18" customFormat="1" ht="25.5" customHeight="1" x14ac:dyDescent="0.25">
      <c r="A15" s="30" t="s">
        <v>179</v>
      </c>
      <c r="B15" s="30" t="s">
        <v>187</v>
      </c>
      <c r="C15" s="31">
        <v>70</v>
      </c>
      <c r="D15" s="31"/>
      <c r="E15" s="32">
        <v>81</v>
      </c>
      <c r="F15" s="32">
        <v>223</v>
      </c>
      <c r="G15" s="32">
        <v>10</v>
      </c>
      <c r="H15" s="33">
        <v>3028.5</v>
      </c>
      <c r="I15" s="23"/>
    </row>
    <row r="16" spans="1:15" s="18" customFormat="1" ht="25.5" customHeight="1" x14ac:dyDescent="0.25">
      <c r="A16" s="30" t="s">
        <v>40</v>
      </c>
      <c r="B16" s="30" t="s">
        <v>41</v>
      </c>
      <c r="C16" s="31">
        <v>21</v>
      </c>
      <c r="D16" s="31">
        <v>10</v>
      </c>
      <c r="E16" s="32">
        <v>79</v>
      </c>
      <c r="F16" s="32">
        <v>218</v>
      </c>
      <c r="G16" s="32">
        <v>12</v>
      </c>
      <c r="H16" s="33">
        <v>823.5</v>
      </c>
      <c r="I16" s="23"/>
    </row>
    <row r="17" spans="1:9" s="18" customFormat="1" ht="25.5" customHeight="1" x14ac:dyDescent="0.25">
      <c r="A17" s="30" t="s">
        <v>40</v>
      </c>
      <c r="B17" s="30" t="s">
        <v>42</v>
      </c>
      <c r="C17" s="31">
        <v>20</v>
      </c>
      <c r="D17" s="31">
        <v>10</v>
      </c>
      <c r="E17" s="32">
        <v>79</v>
      </c>
      <c r="F17" s="32">
        <v>308</v>
      </c>
      <c r="G17" s="32">
        <v>14</v>
      </c>
      <c r="H17" s="33">
        <v>778.5</v>
      </c>
      <c r="I17" s="23"/>
    </row>
    <row r="18" spans="1:9" s="18" customFormat="1" ht="25.5" customHeight="1" x14ac:dyDescent="0.25">
      <c r="A18" s="30" t="s">
        <v>40</v>
      </c>
      <c r="B18" s="30" t="s">
        <v>43</v>
      </c>
      <c r="C18" s="31">
        <v>25</v>
      </c>
      <c r="D18" s="31">
        <v>12</v>
      </c>
      <c r="E18" s="32">
        <v>80</v>
      </c>
      <c r="F18" s="32">
        <v>233</v>
      </c>
      <c r="G18" s="32">
        <v>14</v>
      </c>
      <c r="H18" s="33">
        <v>1003.5</v>
      </c>
      <c r="I18" s="23"/>
    </row>
    <row r="19" spans="1:9" s="18" customFormat="1" ht="25.5" customHeight="1" x14ac:dyDescent="0.25">
      <c r="A19" s="30" t="s">
        <v>40</v>
      </c>
      <c r="B19" s="30" t="s">
        <v>44</v>
      </c>
      <c r="C19" s="31">
        <v>25</v>
      </c>
      <c r="D19" s="31">
        <v>11</v>
      </c>
      <c r="E19" s="32">
        <v>80</v>
      </c>
      <c r="F19" s="32">
        <v>147</v>
      </c>
      <c r="G19" s="32">
        <v>16</v>
      </c>
      <c r="H19" s="33">
        <v>1003.5</v>
      </c>
      <c r="I19" s="23"/>
    </row>
    <row r="20" spans="1:9" s="18" customFormat="1" ht="25.5" customHeight="1" x14ac:dyDescent="0.25">
      <c r="A20" s="30" t="s">
        <v>40</v>
      </c>
      <c r="B20" s="30" t="s">
        <v>45</v>
      </c>
      <c r="C20" s="31">
        <v>30</v>
      </c>
      <c r="D20" s="31">
        <v>15</v>
      </c>
      <c r="E20" s="32">
        <v>80</v>
      </c>
      <c r="F20" s="32">
        <v>226</v>
      </c>
      <c r="G20" s="32">
        <v>16</v>
      </c>
      <c r="H20" s="33">
        <v>1228.5</v>
      </c>
      <c r="I20" s="23"/>
    </row>
    <row r="21" spans="1:9" s="18" customFormat="1" ht="25.5" customHeight="1" x14ac:dyDescent="0.25">
      <c r="A21" s="30" t="s">
        <v>40</v>
      </c>
      <c r="B21" s="30" t="s">
        <v>46</v>
      </c>
      <c r="C21" s="31">
        <v>30</v>
      </c>
      <c r="D21" s="31">
        <v>15</v>
      </c>
      <c r="E21" s="32">
        <v>80</v>
      </c>
      <c r="F21" s="32">
        <v>164</v>
      </c>
      <c r="G21" s="32">
        <v>9</v>
      </c>
      <c r="H21" s="33">
        <v>1228.5</v>
      </c>
      <c r="I21" s="23"/>
    </row>
    <row r="22" spans="1:9" s="18" customFormat="1" ht="25.5" customHeight="1" x14ac:dyDescent="0.25">
      <c r="A22" s="30" t="s">
        <v>40</v>
      </c>
      <c r="B22" s="30" t="s">
        <v>47</v>
      </c>
      <c r="C22" s="31">
        <v>35</v>
      </c>
      <c r="D22" s="31">
        <v>17</v>
      </c>
      <c r="E22" s="32">
        <v>80</v>
      </c>
      <c r="F22" s="32">
        <v>219</v>
      </c>
      <c r="G22" s="32">
        <v>18</v>
      </c>
      <c r="H22" s="33">
        <v>1453.5</v>
      </c>
      <c r="I22" s="23"/>
    </row>
    <row r="23" spans="1:9" s="18" customFormat="1" ht="25.5" customHeight="1" x14ac:dyDescent="0.25">
      <c r="A23" s="30" t="s">
        <v>40</v>
      </c>
      <c r="B23" s="30" t="s">
        <v>48</v>
      </c>
      <c r="C23" s="31">
        <v>43</v>
      </c>
      <c r="D23" s="31">
        <v>22</v>
      </c>
      <c r="E23" s="32">
        <v>79</v>
      </c>
      <c r="F23" s="32">
        <v>208</v>
      </c>
      <c r="G23" s="32">
        <v>12</v>
      </c>
      <c r="H23" s="33">
        <v>1813.5</v>
      </c>
      <c r="I23" s="23"/>
    </row>
    <row r="24" spans="1:9" s="18" customFormat="1" ht="25.5" customHeight="1" x14ac:dyDescent="0.25">
      <c r="A24" s="30" t="s">
        <v>40</v>
      </c>
      <c r="B24" s="30" t="s">
        <v>49</v>
      </c>
      <c r="C24" s="31">
        <v>44</v>
      </c>
      <c r="D24" s="31">
        <v>22</v>
      </c>
      <c r="E24" s="32">
        <v>79</v>
      </c>
      <c r="F24" s="32">
        <v>243</v>
      </c>
      <c r="G24" s="32">
        <v>15</v>
      </c>
      <c r="H24" s="33">
        <v>1858.5</v>
      </c>
      <c r="I24" s="23"/>
    </row>
    <row r="25" spans="1:9" s="18" customFormat="1" ht="25.5" customHeight="1" x14ac:dyDescent="0.25">
      <c r="A25" s="30" t="s">
        <v>40</v>
      </c>
      <c r="B25" s="30" t="s">
        <v>50</v>
      </c>
      <c r="C25" s="31">
        <v>54</v>
      </c>
      <c r="D25" s="31">
        <v>26</v>
      </c>
      <c r="E25" s="32">
        <v>79</v>
      </c>
      <c r="F25" s="32">
        <v>151</v>
      </c>
      <c r="G25" s="32">
        <v>14</v>
      </c>
      <c r="H25" s="33">
        <v>2308.5</v>
      </c>
      <c r="I25" s="23"/>
    </row>
    <row r="26" spans="1:9" s="18" customFormat="1" ht="25.5" customHeight="1" x14ac:dyDescent="0.25">
      <c r="A26" s="30" t="s">
        <v>40</v>
      </c>
      <c r="B26" s="30" t="s">
        <v>51</v>
      </c>
      <c r="C26" s="31">
        <v>55</v>
      </c>
      <c r="D26" s="31">
        <v>25</v>
      </c>
      <c r="E26" s="32">
        <v>80</v>
      </c>
      <c r="F26" s="32">
        <v>180</v>
      </c>
      <c r="G26" s="32">
        <v>10</v>
      </c>
      <c r="H26" s="33">
        <v>2353.5</v>
      </c>
      <c r="I26" s="23"/>
    </row>
    <row r="27" spans="1:9" s="18" customFormat="1" ht="25.5" customHeight="1" x14ac:dyDescent="0.25">
      <c r="A27" s="30" t="s">
        <v>54</v>
      </c>
      <c r="B27" s="30" t="s">
        <v>132</v>
      </c>
      <c r="C27" s="31">
        <v>18</v>
      </c>
      <c r="D27" s="31"/>
      <c r="E27" s="32">
        <v>80</v>
      </c>
      <c r="F27" s="32">
        <v>164</v>
      </c>
      <c r="G27" s="32">
        <v>28</v>
      </c>
      <c r="H27" s="33">
        <v>688.5</v>
      </c>
      <c r="I27" s="23"/>
    </row>
    <row r="28" spans="1:9" s="18" customFormat="1" ht="25.5" customHeight="1" x14ac:dyDescent="0.25">
      <c r="A28" s="30" t="s">
        <v>54</v>
      </c>
      <c r="B28" s="30" t="s">
        <v>133</v>
      </c>
      <c r="C28" s="31">
        <v>25</v>
      </c>
      <c r="D28" s="31"/>
      <c r="E28" s="32">
        <v>79</v>
      </c>
      <c r="F28" s="32">
        <v>144</v>
      </c>
      <c r="G28" s="32">
        <v>28</v>
      </c>
      <c r="H28" s="33">
        <v>1003.5</v>
      </c>
      <c r="I28" s="23"/>
    </row>
    <row r="29" spans="1:9" s="18" customFormat="1" ht="25.5" customHeight="1" x14ac:dyDescent="0.25">
      <c r="A29" s="30" t="s">
        <v>54</v>
      </c>
      <c r="B29" s="30" t="s">
        <v>134</v>
      </c>
      <c r="C29" s="31">
        <v>32</v>
      </c>
      <c r="D29" s="31"/>
      <c r="E29" s="32">
        <v>79</v>
      </c>
      <c r="F29" s="32">
        <v>159</v>
      </c>
      <c r="G29" s="32">
        <v>27</v>
      </c>
      <c r="H29" s="33">
        <v>1318.5</v>
      </c>
      <c r="I29" s="23"/>
    </row>
    <row r="30" spans="1:9" s="18" customFormat="1" ht="25.5" customHeight="1" x14ac:dyDescent="0.25">
      <c r="A30" s="30" t="s">
        <v>54</v>
      </c>
      <c r="B30" s="30" t="s">
        <v>135</v>
      </c>
      <c r="C30" s="31">
        <v>40</v>
      </c>
      <c r="D30" s="31"/>
      <c r="E30" s="32">
        <v>79</v>
      </c>
      <c r="F30" s="32">
        <v>177</v>
      </c>
      <c r="G30" s="32">
        <v>25</v>
      </c>
      <c r="H30" s="33">
        <v>1678.5</v>
      </c>
      <c r="I30" s="23"/>
    </row>
    <row r="31" spans="1:9" s="18" customFormat="1" ht="25.5" customHeight="1" x14ac:dyDescent="0.25">
      <c r="A31" s="30" t="s">
        <v>54</v>
      </c>
      <c r="B31" s="30" t="s">
        <v>136</v>
      </c>
      <c r="C31" s="31">
        <v>50</v>
      </c>
      <c r="D31" s="31"/>
      <c r="E31" s="32">
        <v>79</v>
      </c>
      <c r="F31" s="32">
        <v>194</v>
      </c>
      <c r="G31" s="32">
        <v>24</v>
      </c>
      <c r="H31" s="33">
        <v>2128.5</v>
      </c>
      <c r="I31" s="23"/>
    </row>
    <row r="32" spans="1:9" s="18" customFormat="1" ht="25.5" customHeight="1" x14ac:dyDescent="0.25">
      <c r="A32" s="30" t="s">
        <v>213</v>
      </c>
      <c r="B32" s="30" t="s">
        <v>214</v>
      </c>
      <c r="C32" s="31">
        <v>20</v>
      </c>
      <c r="D32" s="31">
        <v>10</v>
      </c>
      <c r="E32" s="32">
        <v>80</v>
      </c>
      <c r="F32" s="32">
        <v>445</v>
      </c>
      <c r="G32" s="32">
        <v>8</v>
      </c>
      <c r="H32" s="33">
        <v>779</v>
      </c>
      <c r="I32" s="23"/>
    </row>
    <row r="33" spans="1:9" s="18" customFormat="1" ht="25.5" customHeight="1" x14ac:dyDescent="0.25">
      <c r="A33" s="30" t="s">
        <v>213</v>
      </c>
      <c r="B33" s="30" t="s">
        <v>215</v>
      </c>
      <c r="C33" s="31">
        <v>25</v>
      </c>
      <c r="D33" s="31">
        <v>12.5</v>
      </c>
      <c r="E33" s="32">
        <v>81</v>
      </c>
      <c r="F33" s="32">
        <v>302</v>
      </c>
      <c r="G33" s="32">
        <v>9</v>
      </c>
      <c r="H33" s="33">
        <v>1004</v>
      </c>
      <c r="I33" s="23"/>
    </row>
    <row r="34" spans="1:9" s="18" customFormat="1" ht="25.5" customHeight="1" x14ac:dyDescent="0.25">
      <c r="A34" s="30" t="s">
        <v>213</v>
      </c>
      <c r="B34" s="30" t="s">
        <v>216</v>
      </c>
      <c r="C34" s="31">
        <v>30</v>
      </c>
      <c r="D34" s="31">
        <v>15</v>
      </c>
      <c r="E34" s="32">
        <v>82</v>
      </c>
      <c r="F34" s="32">
        <v>159</v>
      </c>
      <c r="G34" s="32">
        <v>9</v>
      </c>
      <c r="H34" s="33">
        <v>1229</v>
      </c>
      <c r="I34" s="23"/>
    </row>
    <row r="35" spans="1:9" s="18" customFormat="1" ht="25.5" customHeight="1" x14ac:dyDescent="0.25">
      <c r="A35" s="30" t="s">
        <v>213</v>
      </c>
      <c r="B35" s="30" t="s">
        <v>217</v>
      </c>
      <c r="C35" s="31">
        <v>10</v>
      </c>
      <c r="D35" s="31">
        <v>5</v>
      </c>
      <c r="E35" s="32">
        <v>81</v>
      </c>
      <c r="F35" s="32">
        <v>463</v>
      </c>
      <c r="G35" s="32">
        <v>11</v>
      </c>
      <c r="H35" s="33">
        <v>329</v>
      </c>
      <c r="I35" s="23"/>
    </row>
    <row r="36" spans="1:9" s="18" customFormat="1" ht="25.5" customHeight="1" x14ac:dyDescent="0.25">
      <c r="A36" s="30" t="s">
        <v>213</v>
      </c>
      <c r="B36" s="30" t="s">
        <v>218</v>
      </c>
      <c r="C36" s="31">
        <v>18</v>
      </c>
      <c r="D36" s="31">
        <v>9</v>
      </c>
      <c r="E36" s="32">
        <v>81</v>
      </c>
      <c r="F36" s="32">
        <v>138</v>
      </c>
      <c r="G36" s="32">
        <v>6</v>
      </c>
      <c r="H36" s="33">
        <v>689</v>
      </c>
      <c r="I36" s="23"/>
    </row>
    <row r="37" spans="1:9" s="18" customFormat="1" ht="25.5" customHeight="1" x14ac:dyDescent="0.25">
      <c r="A37" s="30" t="s">
        <v>213</v>
      </c>
      <c r="B37" s="30" t="s">
        <v>219</v>
      </c>
      <c r="C37" s="31">
        <v>26</v>
      </c>
      <c r="D37" s="31">
        <v>13</v>
      </c>
      <c r="E37" s="32">
        <v>81</v>
      </c>
      <c r="F37" s="32">
        <v>131</v>
      </c>
      <c r="G37" s="32">
        <v>6</v>
      </c>
      <c r="H37" s="33">
        <v>1049</v>
      </c>
      <c r="I37" s="23"/>
    </row>
    <row r="38" spans="1:9" s="18" customFormat="1" ht="25.5" customHeight="1" x14ac:dyDescent="0.25">
      <c r="A38" s="30" t="s">
        <v>213</v>
      </c>
      <c r="B38" s="30" t="s">
        <v>220</v>
      </c>
      <c r="C38" s="31">
        <v>32.5</v>
      </c>
      <c r="D38" s="31">
        <v>16</v>
      </c>
      <c r="E38" s="32">
        <v>82</v>
      </c>
      <c r="F38" s="32">
        <v>360</v>
      </c>
      <c r="G38" s="32">
        <v>8</v>
      </c>
      <c r="H38" s="33">
        <v>1341</v>
      </c>
      <c r="I38" s="23"/>
    </row>
    <row r="39" spans="1:9" s="18" customFormat="1" ht="25.5" customHeight="1" x14ac:dyDescent="0.25">
      <c r="A39" s="30" t="s">
        <v>213</v>
      </c>
      <c r="B39" s="30" t="s">
        <v>374</v>
      </c>
      <c r="C39" s="31">
        <v>26</v>
      </c>
      <c r="D39" s="31">
        <v>7.6</v>
      </c>
      <c r="E39" s="32">
        <v>78</v>
      </c>
      <c r="F39" s="32">
        <v>339</v>
      </c>
      <c r="G39" s="32">
        <v>11</v>
      </c>
      <c r="H39" s="33">
        <f>C39*45*(1-2.7/C39)</f>
        <v>1048.5</v>
      </c>
      <c r="I39" s="23"/>
    </row>
    <row r="40" spans="1:9" s="18" customFormat="1" ht="25.5" customHeight="1" x14ac:dyDescent="0.25">
      <c r="A40" s="30" t="s">
        <v>191</v>
      </c>
      <c r="B40" s="30" t="s">
        <v>192</v>
      </c>
      <c r="C40" s="31">
        <v>25</v>
      </c>
      <c r="D40" s="31"/>
      <c r="E40" s="32">
        <v>80</v>
      </c>
      <c r="F40" s="32">
        <v>158</v>
      </c>
      <c r="G40" s="32">
        <v>22</v>
      </c>
      <c r="H40" s="33">
        <v>1003.5</v>
      </c>
      <c r="I40" s="23"/>
    </row>
    <row r="41" spans="1:9" s="18" customFormat="1" ht="25.5" customHeight="1" x14ac:dyDescent="0.25">
      <c r="A41" s="30" t="s">
        <v>191</v>
      </c>
      <c r="B41" s="30" t="s">
        <v>193</v>
      </c>
      <c r="C41" s="31">
        <v>31</v>
      </c>
      <c r="D41" s="31"/>
      <c r="E41" s="32">
        <v>80</v>
      </c>
      <c r="F41" s="32">
        <v>146</v>
      </c>
      <c r="G41" s="32">
        <v>22</v>
      </c>
      <c r="H41" s="33">
        <v>1273.5</v>
      </c>
      <c r="I41" s="23"/>
    </row>
    <row r="42" spans="1:9" s="18" customFormat="1" ht="25.5" customHeight="1" x14ac:dyDescent="0.25">
      <c r="A42" s="30" t="s">
        <v>191</v>
      </c>
      <c r="B42" s="30" t="s">
        <v>194</v>
      </c>
      <c r="C42" s="31">
        <v>35</v>
      </c>
      <c r="D42" s="31"/>
      <c r="E42" s="32">
        <v>80</v>
      </c>
      <c r="F42" s="32">
        <v>138</v>
      </c>
      <c r="G42" s="32">
        <v>22</v>
      </c>
      <c r="H42" s="33">
        <v>1453.5</v>
      </c>
      <c r="I42" s="23"/>
    </row>
    <row r="43" spans="1:9" s="18" customFormat="1" ht="25.5" customHeight="1" x14ac:dyDescent="0.25">
      <c r="A43" s="30" t="s">
        <v>191</v>
      </c>
      <c r="B43" s="30" t="s">
        <v>195</v>
      </c>
      <c r="C43" s="31">
        <v>45</v>
      </c>
      <c r="D43" s="31"/>
      <c r="E43" s="32">
        <v>80</v>
      </c>
      <c r="F43" s="32">
        <v>117</v>
      </c>
      <c r="G43" s="32">
        <v>22</v>
      </c>
      <c r="H43" s="33">
        <v>1903.5</v>
      </c>
      <c r="I43" s="23"/>
    </row>
    <row r="44" spans="1:9" s="18" customFormat="1" ht="25.5" customHeight="1" x14ac:dyDescent="0.25">
      <c r="A44" s="30" t="s">
        <v>191</v>
      </c>
      <c r="B44" s="30" t="s">
        <v>196</v>
      </c>
      <c r="C44" s="31">
        <v>25</v>
      </c>
      <c r="D44" s="31">
        <v>12.5</v>
      </c>
      <c r="E44" s="32">
        <v>80</v>
      </c>
      <c r="F44" s="32">
        <v>244</v>
      </c>
      <c r="G44" s="32">
        <v>15</v>
      </c>
      <c r="H44" s="33">
        <v>1003.5</v>
      </c>
      <c r="I44" s="23"/>
    </row>
    <row r="45" spans="1:9" s="18" customFormat="1" ht="25.5" customHeight="1" x14ac:dyDescent="0.25">
      <c r="A45" s="30" t="s">
        <v>191</v>
      </c>
      <c r="B45" s="30" t="s">
        <v>197</v>
      </c>
      <c r="C45" s="31">
        <v>32</v>
      </c>
      <c r="D45" s="31">
        <v>16</v>
      </c>
      <c r="E45" s="32">
        <v>80</v>
      </c>
      <c r="F45" s="32">
        <v>230</v>
      </c>
      <c r="G45" s="32">
        <v>16</v>
      </c>
      <c r="H45" s="33">
        <v>1318.5</v>
      </c>
      <c r="I45" s="23"/>
    </row>
    <row r="46" spans="1:9" s="18" customFormat="1" ht="25.5" customHeight="1" x14ac:dyDescent="0.25">
      <c r="A46" s="30" t="s">
        <v>191</v>
      </c>
      <c r="B46" s="30" t="s">
        <v>198</v>
      </c>
      <c r="C46" s="31">
        <v>34</v>
      </c>
      <c r="D46" s="31">
        <v>17</v>
      </c>
      <c r="E46" s="32">
        <v>81</v>
      </c>
      <c r="F46" s="32">
        <v>226</v>
      </c>
      <c r="G46" s="32">
        <v>17</v>
      </c>
      <c r="H46" s="33">
        <v>1408.5</v>
      </c>
      <c r="I46" s="23"/>
    </row>
    <row r="47" spans="1:9" s="18" customFormat="1" ht="25.5" customHeight="1" x14ac:dyDescent="0.25">
      <c r="A47" s="30" t="s">
        <v>191</v>
      </c>
      <c r="B47" s="30" t="s">
        <v>199</v>
      </c>
      <c r="C47" s="31">
        <v>45</v>
      </c>
      <c r="D47" s="31">
        <v>22.5</v>
      </c>
      <c r="E47" s="32">
        <v>81</v>
      </c>
      <c r="F47" s="32">
        <v>204</v>
      </c>
      <c r="G47" s="32">
        <v>19</v>
      </c>
      <c r="H47" s="33">
        <v>1903.5</v>
      </c>
      <c r="I47" s="23"/>
    </row>
    <row r="48" spans="1:9" s="18" customFormat="1" ht="25.5" customHeight="1" x14ac:dyDescent="0.25">
      <c r="A48" s="30" t="s">
        <v>375</v>
      </c>
      <c r="B48" s="30" t="s">
        <v>376</v>
      </c>
      <c r="C48" s="31">
        <v>20</v>
      </c>
      <c r="D48" s="31"/>
      <c r="E48" s="32">
        <v>83</v>
      </c>
      <c r="F48" s="32">
        <v>33</v>
      </c>
      <c r="G48" s="32">
        <v>13</v>
      </c>
      <c r="H48" s="33">
        <f t="shared" ref="H48:H70" si="0">C48*45*(1-2.7/C48)</f>
        <v>778.5</v>
      </c>
      <c r="I48" s="23"/>
    </row>
    <row r="49" spans="1:9" s="18" customFormat="1" ht="25.5" customHeight="1" x14ac:dyDescent="0.25">
      <c r="A49" s="30" t="s">
        <v>375</v>
      </c>
      <c r="B49" s="30" t="s">
        <v>377</v>
      </c>
      <c r="C49" s="31">
        <v>28</v>
      </c>
      <c r="D49" s="31"/>
      <c r="E49" s="32">
        <v>83</v>
      </c>
      <c r="F49" s="32">
        <v>27</v>
      </c>
      <c r="G49" s="32">
        <v>8</v>
      </c>
      <c r="H49" s="33">
        <f t="shared" si="0"/>
        <v>1138.5</v>
      </c>
      <c r="I49" s="23"/>
    </row>
    <row r="50" spans="1:9" s="18" customFormat="1" ht="25.5" customHeight="1" x14ac:dyDescent="0.25">
      <c r="A50" s="30" t="s">
        <v>356</v>
      </c>
      <c r="B50" s="30" t="s">
        <v>357</v>
      </c>
      <c r="C50" s="31">
        <v>15</v>
      </c>
      <c r="D50" s="31"/>
      <c r="E50" s="32">
        <v>80</v>
      </c>
      <c r="F50" s="32" t="s">
        <v>358</v>
      </c>
      <c r="G50" s="32" t="s">
        <v>359</v>
      </c>
      <c r="H50" s="33">
        <f t="shared" si="0"/>
        <v>553.5</v>
      </c>
      <c r="I50" s="23"/>
    </row>
    <row r="51" spans="1:9" s="18" customFormat="1" ht="25.5" customHeight="1" x14ac:dyDescent="0.25">
      <c r="A51" s="30" t="s">
        <v>356</v>
      </c>
      <c r="B51" s="30" t="s">
        <v>360</v>
      </c>
      <c r="C51" s="31">
        <v>20</v>
      </c>
      <c r="D51" s="31"/>
      <c r="E51" s="32">
        <v>81</v>
      </c>
      <c r="F51" s="32" t="s">
        <v>358</v>
      </c>
      <c r="G51" s="32" t="s">
        <v>359</v>
      </c>
      <c r="H51" s="33">
        <f t="shared" si="0"/>
        <v>778.5</v>
      </c>
      <c r="I51" s="23"/>
    </row>
    <row r="52" spans="1:9" s="18" customFormat="1" ht="25.5" customHeight="1" x14ac:dyDescent="0.25">
      <c r="A52" s="30" t="s">
        <v>356</v>
      </c>
      <c r="B52" s="30" t="s">
        <v>361</v>
      </c>
      <c r="C52" s="31">
        <v>20</v>
      </c>
      <c r="D52" s="31"/>
      <c r="E52" s="32">
        <v>79</v>
      </c>
      <c r="F52" s="32" t="s">
        <v>358</v>
      </c>
      <c r="G52" s="32" t="s">
        <v>359</v>
      </c>
      <c r="H52" s="33">
        <f t="shared" si="0"/>
        <v>778.5</v>
      </c>
      <c r="I52" s="23"/>
    </row>
    <row r="53" spans="1:9" s="18" customFormat="1" ht="25.5" customHeight="1" x14ac:dyDescent="0.25">
      <c r="A53" s="30" t="s">
        <v>356</v>
      </c>
      <c r="B53" s="30" t="s">
        <v>362</v>
      </c>
      <c r="C53" s="31">
        <v>30</v>
      </c>
      <c r="D53" s="31"/>
      <c r="E53" s="32">
        <v>80</v>
      </c>
      <c r="F53" s="32" t="s">
        <v>358</v>
      </c>
      <c r="G53" s="32" t="s">
        <v>359</v>
      </c>
      <c r="H53" s="33">
        <f t="shared" si="0"/>
        <v>1228.5</v>
      </c>
      <c r="I53" s="23"/>
    </row>
    <row r="54" spans="1:9" s="18" customFormat="1" ht="25.5" customHeight="1" x14ac:dyDescent="0.25">
      <c r="A54" s="30" t="s">
        <v>356</v>
      </c>
      <c r="B54" s="30" t="s">
        <v>363</v>
      </c>
      <c r="C54" s="31">
        <v>40</v>
      </c>
      <c r="D54" s="31"/>
      <c r="E54" s="32">
        <v>81</v>
      </c>
      <c r="F54" s="32" t="s">
        <v>358</v>
      </c>
      <c r="G54" s="32" t="s">
        <v>359</v>
      </c>
      <c r="H54" s="33">
        <f t="shared" si="0"/>
        <v>1678.5</v>
      </c>
      <c r="I54" s="23"/>
    </row>
    <row r="55" spans="1:9" s="18" customFormat="1" ht="25.5" customHeight="1" x14ac:dyDescent="0.25">
      <c r="A55" s="30" t="s">
        <v>356</v>
      </c>
      <c r="B55" s="30" t="s">
        <v>364</v>
      </c>
      <c r="C55" s="31">
        <v>45</v>
      </c>
      <c r="D55" s="31"/>
      <c r="E55" s="32">
        <v>82</v>
      </c>
      <c r="F55" s="32" t="s">
        <v>358</v>
      </c>
      <c r="G55" s="32" t="s">
        <v>359</v>
      </c>
      <c r="H55" s="33">
        <f t="shared" si="0"/>
        <v>1903.5</v>
      </c>
      <c r="I55" s="23"/>
    </row>
    <row r="56" spans="1:9" s="18" customFormat="1" ht="25.5" customHeight="1" x14ac:dyDescent="0.25">
      <c r="A56" s="30" t="s">
        <v>356</v>
      </c>
      <c r="B56" s="30" t="s">
        <v>365</v>
      </c>
      <c r="C56" s="31">
        <v>22</v>
      </c>
      <c r="D56" s="31"/>
      <c r="E56" s="32">
        <v>83</v>
      </c>
      <c r="F56" s="32" t="s">
        <v>358</v>
      </c>
      <c r="G56" s="32" t="s">
        <v>359</v>
      </c>
      <c r="H56" s="33">
        <f t="shared" si="0"/>
        <v>868.49999999999989</v>
      </c>
      <c r="I56" s="23"/>
    </row>
    <row r="57" spans="1:9" s="18" customFormat="1" ht="25.5" customHeight="1" x14ac:dyDescent="0.25">
      <c r="A57" s="30" t="s">
        <v>356</v>
      </c>
      <c r="B57" s="30" t="s">
        <v>366</v>
      </c>
      <c r="C57" s="31">
        <v>28</v>
      </c>
      <c r="D57" s="31"/>
      <c r="E57" s="32">
        <v>82</v>
      </c>
      <c r="F57" s="32" t="s">
        <v>358</v>
      </c>
      <c r="G57" s="32" t="s">
        <v>359</v>
      </c>
      <c r="H57" s="33">
        <f t="shared" si="0"/>
        <v>1138.5</v>
      </c>
      <c r="I57" s="23"/>
    </row>
    <row r="58" spans="1:9" s="18" customFormat="1" ht="25.5" customHeight="1" x14ac:dyDescent="0.25">
      <c r="A58" s="30" t="s">
        <v>356</v>
      </c>
      <c r="B58" s="30" t="s">
        <v>367</v>
      </c>
      <c r="C58" s="31">
        <v>34</v>
      </c>
      <c r="D58" s="31"/>
      <c r="E58" s="32">
        <v>81</v>
      </c>
      <c r="F58" s="32" t="s">
        <v>358</v>
      </c>
      <c r="G58" s="32" t="s">
        <v>359</v>
      </c>
      <c r="H58" s="33">
        <f t="shared" si="0"/>
        <v>1408.5</v>
      </c>
      <c r="I58" s="23"/>
    </row>
    <row r="59" spans="1:9" s="18" customFormat="1" ht="25.5" customHeight="1" x14ac:dyDescent="0.25">
      <c r="A59" s="30" t="s">
        <v>356</v>
      </c>
      <c r="B59" s="30" t="s">
        <v>368</v>
      </c>
      <c r="C59" s="31">
        <v>40</v>
      </c>
      <c r="D59" s="31"/>
      <c r="E59" s="32">
        <v>81</v>
      </c>
      <c r="F59" s="32" t="s">
        <v>358</v>
      </c>
      <c r="G59" s="32" t="s">
        <v>359</v>
      </c>
      <c r="H59" s="33">
        <f t="shared" si="0"/>
        <v>1678.5</v>
      </c>
      <c r="I59" s="23"/>
    </row>
    <row r="60" spans="1:9" s="18" customFormat="1" ht="25.5" customHeight="1" x14ac:dyDescent="0.25">
      <c r="A60" s="30" t="s">
        <v>356</v>
      </c>
      <c r="B60" s="30" t="s">
        <v>369</v>
      </c>
      <c r="C60" s="31">
        <v>50</v>
      </c>
      <c r="D60" s="31"/>
      <c r="E60" s="32">
        <v>81</v>
      </c>
      <c r="F60" s="32" t="s">
        <v>358</v>
      </c>
      <c r="G60" s="32" t="s">
        <v>359</v>
      </c>
      <c r="H60" s="33">
        <f t="shared" si="0"/>
        <v>2128.5</v>
      </c>
      <c r="I60" s="23"/>
    </row>
    <row r="61" spans="1:9" s="18" customFormat="1" ht="25.5" customHeight="1" x14ac:dyDescent="0.25">
      <c r="A61" s="30" t="s">
        <v>356</v>
      </c>
      <c r="B61" s="30" t="s">
        <v>370</v>
      </c>
      <c r="C61" s="31">
        <v>60</v>
      </c>
      <c r="D61" s="31"/>
      <c r="E61" s="32">
        <v>81</v>
      </c>
      <c r="F61" s="32" t="s">
        <v>358</v>
      </c>
      <c r="G61" s="32" t="s">
        <v>359</v>
      </c>
      <c r="H61" s="33">
        <f t="shared" si="0"/>
        <v>2578.5</v>
      </c>
      <c r="I61" s="23"/>
    </row>
    <row r="62" spans="1:9" s="18" customFormat="1" ht="25.5" customHeight="1" x14ac:dyDescent="0.25">
      <c r="A62" s="30" t="s">
        <v>352</v>
      </c>
      <c r="B62" s="30" t="s">
        <v>353</v>
      </c>
      <c r="C62" s="31">
        <v>25.4</v>
      </c>
      <c r="D62" s="31">
        <v>12.7</v>
      </c>
      <c r="E62" s="32">
        <v>80</v>
      </c>
      <c r="F62" s="32">
        <v>58</v>
      </c>
      <c r="G62" s="32">
        <v>14</v>
      </c>
      <c r="H62" s="33">
        <f t="shared" si="0"/>
        <v>1021.5</v>
      </c>
      <c r="I62" s="23"/>
    </row>
    <row r="63" spans="1:9" s="18" customFormat="1" ht="25.5" customHeight="1" x14ac:dyDescent="0.25">
      <c r="A63" s="30" t="s">
        <v>352</v>
      </c>
      <c r="B63" s="30" t="s">
        <v>372</v>
      </c>
      <c r="C63" s="31">
        <v>30</v>
      </c>
      <c r="D63" s="31">
        <v>14.9</v>
      </c>
      <c r="E63" s="32">
        <v>82</v>
      </c>
      <c r="F63" s="32">
        <v>190</v>
      </c>
      <c r="G63" s="32">
        <v>13</v>
      </c>
      <c r="H63" s="33">
        <f t="shared" si="0"/>
        <v>1228.5</v>
      </c>
      <c r="I63" s="23"/>
    </row>
    <row r="64" spans="1:9" s="18" customFormat="1" ht="25.5" customHeight="1" x14ac:dyDescent="0.25">
      <c r="A64" s="30" t="s">
        <v>352</v>
      </c>
      <c r="B64" s="30" t="s">
        <v>373</v>
      </c>
      <c r="C64" s="31">
        <v>40</v>
      </c>
      <c r="D64" s="31">
        <v>20</v>
      </c>
      <c r="E64" s="32">
        <v>82</v>
      </c>
      <c r="F64" s="32">
        <v>167</v>
      </c>
      <c r="G64" s="32">
        <v>11</v>
      </c>
      <c r="H64" s="33">
        <f t="shared" si="0"/>
        <v>1678.5</v>
      </c>
      <c r="I64" s="23"/>
    </row>
    <row r="65" spans="1:9" s="18" customFormat="1" ht="25.5" customHeight="1" x14ac:dyDescent="0.25">
      <c r="A65" s="30" t="s">
        <v>352</v>
      </c>
      <c r="B65" s="30" t="s">
        <v>354</v>
      </c>
      <c r="C65" s="31">
        <v>49</v>
      </c>
      <c r="D65" s="31">
        <v>24.5</v>
      </c>
      <c r="E65" s="32">
        <v>82</v>
      </c>
      <c r="F65" s="32">
        <v>97</v>
      </c>
      <c r="G65" s="32">
        <v>10</v>
      </c>
      <c r="H65" s="33">
        <f t="shared" si="0"/>
        <v>2083.5</v>
      </c>
      <c r="I65" s="23"/>
    </row>
    <row r="66" spans="1:9" s="18" customFormat="1" ht="25.5" customHeight="1" x14ac:dyDescent="0.25">
      <c r="A66" s="30" t="s">
        <v>352</v>
      </c>
      <c r="B66" s="30" t="s">
        <v>355</v>
      </c>
      <c r="C66" s="31">
        <v>60</v>
      </c>
      <c r="D66" s="31">
        <v>21.8</v>
      </c>
      <c r="E66" s="32">
        <v>82</v>
      </c>
      <c r="F66" s="32">
        <v>121</v>
      </c>
      <c r="G66" s="32">
        <v>7</v>
      </c>
      <c r="H66" s="33">
        <f t="shared" si="0"/>
        <v>2578.5</v>
      </c>
      <c r="I66" s="23"/>
    </row>
    <row r="67" spans="1:9" s="18" customFormat="1" ht="25.5" customHeight="1" x14ac:dyDescent="0.25">
      <c r="A67" s="30" t="s">
        <v>221</v>
      </c>
      <c r="B67" s="30" t="s">
        <v>378</v>
      </c>
      <c r="C67" s="31">
        <v>18</v>
      </c>
      <c r="D67" s="31" t="s">
        <v>379</v>
      </c>
      <c r="E67" s="32">
        <v>81</v>
      </c>
      <c r="F67" s="32">
        <v>29</v>
      </c>
      <c r="G67" s="32">
        <v>12</v>
      </c>
      <c r="H67" s="33">
        <f t="shared" si="0"/>
        <v>688.5</v>
      </c>
      <c r="I67" s="23"/>
    </row>
    <row r="68" spans="1:9" s="18" customFormat="1" ht="25.5" customHeight="1" x14ac:dyDescent="0.25">
      <c r="A68" s="30" t="s">
        <v>221</v>
      </c>
      <c r="B68" s="30" t="s">
        <v>380</v>
      </c>
      <c r="C68" s="31">
        <v>20</v>
      </c>
      <c r="D68" s="31" t="s">
        <v>381</v>
      </c>
      <c r="E68" s="32">
        <v>81</v>
      </c>
      <c r="F68" s="32">
        <v>34</v>
      </c>
      <c r="G68" s="32">
        <v>12</v>
      </c>
      <c r="H68" s="33">
        <f t="shared" si="0"/>
        <v>778.5</v>
      </c>
      <c r="I68" s="23"/>
    </row>
    <row r="69" spans="1:9" s="18" customFormat="1" ht="25.5" customHeight="1" x14ac:dyDescent="0.25">
      <c r="A69" s="30" t="s">
        <v>221</v>
      </c>
      <c r="B69" s="30" t="s">
        <v>382</v>
      </c>
      <c r="C69" s="31">
        <v>30</v>
      </c>
      <c r="D69" s="31" t="s">
        <v>381</v>
      </c>
      <c r="E69" s="32">
        <v>81</v>
      </c>
      <c r="F69" s="32">
        <v>32</v>
      </c>
      <c r="G69" s="32">
        <v>11</v>
      </c>
      <c r="H69" s="33">
        <f t="shared" si="0"/>
        <v>1228.5</v>
      </c>
      <c r="I69" s="23"/>
    </row>
    <row r="70" spans="1:9" s="18" customFormat="1" ht="25.5" customHeight="1" x14ac:dyDescent="0.25">
      <c r="A70" s="30" t="s">
        <v>221</v>
      </c>
      <c r="B70" s="30" t="s">
        <v>383</v>
      </c>
      <c r="C70" s="31">
        <v>40</v>
      </c>
      <c r="D70" s="31" t="s">
        <v>381</v>
      </c>
      <c r="E70" s="32">
        <v>80</v>
      </c>
      <c r="F70" s="32">
        <v>32</v>
      </c>
      <c r="G70" s="32">
        <v>11</v>
      </c>
      <c r="H70" s="33">
        <f t="shared" si="0"/>
        <v>1678.5</v>
      </c>
      <c r="I70" s="23"/>
    </row>
    <row r="71" spans="1:9" s="18" customFormat="1" ht="25.5" customHeight="1" x14ac:dyDescent="0.25">
      <c r="A71" s="30" t="s">
        <v>31</v>
      </c>
      <c r="B71" s="30" t="s">
        <v>32</v>
      </c>
      <c r="C71" s="31">
        <v>15</v>
      </c>
      <c r="D71" s="31"/>
      <c r="E71" s="32">
        <v>79</v>
      </c>
      <c r="F71" s="32">
        <v>46</v>
      </c>
      <c r="G71" s="32">
        <v>11</v>
      </c>
      <c r="H71" s="33">
        <v>553.5</v>
      </c>
      <c r="I71" s="23"/>
    </row>
    <row r="72" spans="1:9" s="18" customFormat="1" ht="25.5" customHeight="1" x14ac:dyDescent="0.25">
      <c r="A72" s="30" t="s">
        <v>31</v>
      </c>
      <c r="B72" s="30" t="s">
        <v>33</v>
      </c>
      <c r="C72" s="31">
        <v>20</v>
      </c>
      <c r="D72" s="31"/>
      <c r="E72" s="32">
        <v>79</v>
      </c>
      <c r="F72" s="32">
        <v>39</v>
      </c>
      <c r="G72" s="32">
        <v>12</v>
      </c>
      <c r="H72" s="33">
        <v>778.5</v>
      </c>
      <c r="I72" s="23"/>
    </row>
    <row r="73" spans="1:9" s="18" customFormat="1" ht="25.5" customHeight="1" x14ac:dyDescent="0.25">
      <c r="A73" s="30" t="s">
        <v>31</v>
      </c>
      <c r="B73" s="30" t="s">
        <v>143</v>
      </c>
      <c r="C73" s="31">
        <v>18</v>
      </c>
      <c r="D73" s="31"/>
      <c r="E73" s="32">
        <v>82</v>
      </c>
      <c r="F73" s="32">
        <v>37</v>
      </c>
      <c r="G73" s="32">
        <v>13</v>
      </c>
      <c r="H73" s="33">
        <v>688.5</v>
      </c>
      <c r="I73" s="23"/>
    </row>
    <row r="74" spans="1:9" s="18" customFormat="1" ht="25.5" customHeight="1" x14ac:dyDescent="0.25">
      <c r="A74" s="30" t="s">
        <v>31</v>
      </c>
      <c r="B74" s="30" t="s">
        <v>144</v>
      </c>
      <c r="C74" s="31">
        <v>28</v>
      </c>
      <c r="D74" s="31">
        <v>14</v>
      </c>
      <c r="E74" s="32">
        <v>81</v>
      </c>
      <c r="F74" s="32">
        <v>69</v>
      </c>
      <c r="G74" s="32">
        <v>4</v>
      </c>
      <c r="H74" s="33">
        <v>1138.5</v>
      </c>
      <c r="I74" s="23"/>
    </row>
    <row r="75" spans="1:9" s="18" customFormat="1" ht="25.5" customHeight="1" x14ac:dyDescent="0.25">
      <c r="A75" s="30" t="s">
        <v>31</v>
      </c>
      <c r="B75" s="30" t="s">
        <v>145</v>
      </c>
      <c r="C75" s="31">
        <v>32</v>
      </c>
      <c r="D75" s="31">
        <v>14</v>
      </c>
      <c r="E75" s="32">
        <v>81</v>
      </c>
      <c r="F75" s="32">
        <v>69</v>
      </c>
      <c r="G75" s="32">
        <v>4</v>
      </c>
      <c r="H75" s="33">
        <v>1318.5</v>
      </c>
      <c r="I75" s="23"/>
    </row>
    <row r="76" spans="1:9" s="18" customFormat="1" ht="25.5" customHeight="1" x14ac:dyDescent="0.25">
      <c r="A76" s="30" t="s">
        <v>31</v>
      </c>
      <c r="B76" s="30" t="s">
        <v>146</v>
      </c>
      <c r="C76" s="31">
        <v>38</v>
      </c>
      <c r="D76" s="31">
        <v>14</v>
      </c>
      <c r="E76" s="32">
        <v>81</v>
      </c>
      <c r="F76" s="32">
        <v>69</v>
      </c>
      <c r="G76" s="32">
        <v>4</v>
      </c>
      <c r="H76" s="33">
        <v>1588.5</v>
      </c>
      <c r="I76" s="23"/>
    </row>
    <row r="77" spans="1:9" s="18" customFormat="1" ht="25.5" customHeight="1" x14ac:dyDescent="0.25">
      <c r="A77" s="30" t="s">
        <v>31</v>
      </c>
      <c r="B77" s="30" t="s">
        <v>147</v>
      </c>
      <c r="C77" s="31">
        <v>18</v>
      </c>
      <c r="D77" s="31"/>
      <c r="E77" s="32">
        <v>82</v>
      </c>
      <c r="F77" s="32">
        <v>37</v>
      </c>
      <c r="G77" s="32">
        <v>13</v>
      </c>
      <c r="H77" s="33">
        <v>688.5</v>
      </c>
      <c r="I77" s="23"/>
    </row>
    <row r="78" spans="1:9" s="18" customFormat="1" ht="25.5" customHeight="1" x14ac:dyDescent="0.25">
      <c r="A78" s="30" t="s">
        <v>31</v>
      </c>
      <c r="B78" s="30" t="s">
        <v>148</v>
      </c>
      <c r="C78" s="31">
        <v>28</v>
      </c>
      <c r="D78" s="31">
        <v>14</v>
      </c>
      <c r="E78" s="32">
        <v>81</v>
      </c>
      <c r="F78" s="32">
        <v>69</v>
      </c>
      <c r="G78" s="32">
        <v>4</v>
      </c>
      <c r="H78" s="33">
        <v>1138.5</v>
      </c>
      <c r="I78" s="23"/>
    </row>
    <row r="79" spans="1:9" s="18" customFormat="1" ht="25.5" customHeight="1" x14ac:dyDescent="0.25">
      <c r="A79" s="30" t="s">
        <v>31</v>
      </c>
      <c r="B79" s="30" t="s">
        <v>149</v>
      </c>
      <c r="C79" s="31">
        <v>32</v>
      </c>
      <c r="D79" s="31">
        <v>14</v>
      </c>
      <c r="E79" s="32">
        <v>81</v>
      </c>
      <c r="F79" s="32">
        <v>69</v>
      </c>
      <c r="G79" s="32">
        <v>4</v>
      </c>
      <c r="H79" s="33">
        <v>1318.5</v>
      </c>
      <c r="I79" s="23"/>
    </row>
    <row r="80" spans="1:9" s="18" customFormat="1" ht="25.5" customHeight="1" x14ac:dyDescent="0.25">
      <c r="A80" s="30" t="s">
        <v>31</v>
      </c>
      <c r="B80" s="30" t="s">
        <v>150</v>
      </c>
      <c r="C80" s="31">
        <v>38</v>
      </c>
      <c r="D80" s="31">
        <v>14</v>
      </c>
      <c r="E80" s="32">
        <v>81</v>
      </c>
      <c r="F80" s="32">
        <v>69</v>
      </c>
      <c r="G80" s="32">
        <v>4</v>
      </c>
      <c r="H80" s="33">
        <v>1588.5</v>
      </c>
      <c r="I80" s="23"/>
    </row>
    <row r="81" spans="1:9" s="18" customFormat="1" ht="25.5" customHeight="1" x14ac:dyDescent="0.25">
      <c r="A81" s="30" t="s">
        <v>338</v>
      </c>
      <c r="B81" s="30" t="s">
        <v>339</v>
      </c>
      <c r="C81" s="31">
        <v>21.1</v>
      </c>
      <c r="D81" s="31"/>
      <c r="E81" s="32">
        <v>81</v>
      </c>
      <c r="F81" s="32">
        <v>284</v>
      </c>
      <c r="G81" s="32">
        <v>9</v>
      </c>
      <c r="H81" s="33">
        <f>45*C81*(1-2.7/C81)</f>
        <v>828.00000000000011</v>
      </c>
      <c r="I81" s="23"/>
    </row>
    <row r="82" spans="1:9" s="18" customFormat="1" ht="25.5" customHeight="1" x14ac:dyDescent="0.25">
      <c r="A82" s="30" t="s">
        <v>338</v>
      </c>
      <c r="B82" s="30" t="s">
        <v>340</v>
      </c>
      <c r="C82" s="31">
        <v>25</v>
      </c>
      <c r="D82" s="31"/>
      <c r="E82" s="32">
        <v>81</v>
      </c>
      <c r="F82" s="32">
        <v>200</v>
      </c>
      <c r="G82" s="32">
        <v>13</v>
      </c>
      <c r="H82" s="33">
        <f>45*C82*(1-2.7/C82)</f>
        <v>1003.5</v>
      </c>
      <c r="I82" s="23"/>
    </row>
    <row r="83" spans="1:9" s="18" customFormat="1" ht="25.5" customHeight="1" x14ac:dyDescent="0.25">
      <c r="A83" s="30" t="s">
        <v>338</v>
      </c>
      <c r="B83" s="30" t="s">
        <v>341</v>
      </c>
      <c r="C83" s="31">
        <v>29.6</v>
      </c>
      <c r="D83" s="31"/>
      <c r="E83" s="32">
        <v>81</v>
      </c>
      <c r="F83" s="32">
        <v>116</v>
      </c>
      <c r="G83" s="32">
        <v>16</v>
      </c>
      <c r="H83" s="33">
        <f>45*C83*(1-2.7/C83)</f>
        <v>1210.5</v>
      </c>
      <c r="I83" s="23"/>
    </row>
    <row r="84" spans="1:9" s="18" customFormat="1" ht="25.5" customHeight="1" x14ac:dyDescent="0.25">
      <c r="A84" s="30" t="s">
        <v>203</v>
      </c>
      <c r="B84" s="30" t="s">
        <v>204</v>
      </c>
      <c r="C84" s="31">
        <v>30</v>
      </c>
      <c r="D84" s="31"/>
      <c r="E84" s="32">
        <v>82</v>
      </c>
      <c r="F84" s="32">
        <v>231</v>
      </c>
      <c r="G84" s="32">
        <v>14</v>
      </c>
      <c r="H84" s="33">
        <v>1228.5</v>
      </c>
      <c r="I84" s="23"/>
    </row>
    <row r="85" spans="1:9" s="18" customFormat="1" ht="25.5" customHeight="1" x14ac:dyDescent="0.25">
      <c r="A85" s="30" t="s">
        <v>203</v>
      </c>
      <c r="B85" s="30" t="s">
        <v>206</v>
      </c>
      <c r="C85" s="31">
        <v>25</v>
      </c>
      <c r="D85" s="31">
        <v>12.5</v>
      </c>
      <c r="E85" s="32">
        <v>81</v>
      </c>
      <c r="F85" s="32">
        <v>136</v>
      </c>
      <c r="G85" s="32">
        <v>6</v>
      </c>
      <c r="H85" s="33">
        <v>1003.5</v>
      </c>
      <c r="I85" s="23"/>
    </row>
    <row r="86" spans="1:9" s="18" customFormat="1" ht="25.5" customHeight="1" x14ac:dyDescent="0.25">
      <c r="A86" s="30" t="s">
        <v>203</v>
      </c>
      <c r="B86" s="30" t="s">
        <v>207</v>
      </c>
      <c r="C86" s="31">
        <v>30.3</v>
      </c>
      <c r="D86" s="31">
        <v>15</v>
      </c>
      <c r="E86" s="32">
        <v>82</v>
      </c>
      <c r="F86" s="32">
        <v>105</v>
      </c>
      <c r="G86" s="32">
        <v>7</v>
      </c>
      <c r="H86" s="33">
        <v>1242</v>
      </c>
      <c r="I86" s="23"/>
    </row>
    <row r="87" spans="1:9" s="18" customFormat="1" ht="25.5" customHeight="1" x14ac:dyDescent="0.25">
      <c r="A87" s="30" t="s">
        <v>200</v>
      </c>
      <c r="B87" s="30" t="s">
        <v>201</v>
      </c>
      <c r="C87" s="31">
        <v>20</v>
      </c>
      <c r="D87" s="31"/>
      <c r="E87" s="32">
        <v>79</v>
      </c>
      <c r="F87" s="32">
        <v>82</v>
      </c>
      <c r="G87" s="32">
        <v>21</v>
      </c>
      <c r="H87" s="33">
        <v>778.5</v>
      </c>
      <c r="I87" s="23"/>
    </row>
    <row r="88" spans="1:9" s="18" customFormat="1" ht="25.5" customHeight="1" x14ac:dyDescent="0.25">
      <c r="A88" s="30" t="s">
        <v>200</v>
      </c>
      <c r="B88" s="30" t="s">
        <v>202</v>
      </c>
      <c r="C88" s="31">
        <v>25</v>
      </c>
      <c r="D88" s="31"/>
      <c r="E88" s="32">
        <v>81</v>
      </c>
      <c r="F88" s="32">
        <v>157</v>
      </c>
      <c r="G88" s="32">
        <v>18</v>
      </c>
      <c r="H88" s="33">
        <v>1003.5</v>
      </c>
      <c r="I88" s="23"/>
    </row>
    <row r="89" spans="1:9" s="18" customFormat="1" ht="25.5" customHeight="1" x14ac:dyDescent="0.25">
      <c r="A89" s="30" t="s">
        <v>200</v>
      </c>
      <c r="B89" s="30" t="s">
        <v>205</v>
      </c>
      <c r="C89" s="31">
        <v>20</v>
      </c>
      <c r="D89" s="31">
        <v>10</v>
      </c>
      <c r="E89" s="32">
        <v>81</v>
      </c>
      <c r="F89" s="32">
        <v>165</v>
      </c>
      <c r="G89" s="32">
        <v>6</v>
      </c>
      <c r="H89" s="33">
        <v>778.5</v>
      </c>
      <c r="I89" s="23"/>
    </row>
    <row r="90" spans="1:9" s="18" customFormat="1" ht="25.5" customHeight="1" x14ac:dyDescent="0.25">
      <c r="A90" s="30" t="s">
        <v>52</v>
      </c>
      <c r="B90" s="30" t="s">
        <v>53</v>
      </c>
      <c r="C90" s="31">
        <v>20</v>
      </c>
      <c r="D90" s="31"/>
      <c r="E90" s="32">
        <v>79</v>
      </c>
      <c r="F90" s="32">
        <v>90</v>
      </c>
      <c r="G90" s="32">
        <v>19</v>
      </c>
      <c r="H90" s="33">
        <v>778.5</v>
      </c>
      <c r="I90" s="23"/>
    </row>
    <row r="91" spans="1:9" s="18" customFormat="1" ht="25.5" customHeight="1" x14ac:dyDescent="0.25">
      <c r="A91" s="30" t="s">
        <v>188</v>
      </c>
      <c r="B91" s="30" t="s">
        <v>189</v>
      </c>
      <c r="C91" s="31">
        <v>23</v>
      </c>
      <c r="D91" s="31"/>
      <c r="E91" s="32">
        <v>79</v>
      </c>
      <c r="F91" s="32">
        <v>394</v>
      </c>
      <c r="G91" s="32">
        <v>9</v>
      </c>
      <c r="H91" s="33">
        <v>913.5</v>
      </c>
      <c r="I91" s="23"/>
    </row>
    <row r="92" spans="1:9" s="18" customFormat="1" ht="25.5" customHeight="1" x14ac:dyDescent="0.25">
      <c r="A92" s="30" t="s">
        <v>188</v>
      </c>
      <c r="B92" s="30" t="s">
        <v>190</v>
      </c>
      <c r="C92" s="31">
        <v>34.200000000000003</v>
      </c>
      <c r="D92" s="31"/>
      <c r="E92" s="32">
        <v>82</v>
      </c>
      <c r="F92" s="32">
        <v>314</v>
      </c>
      <c r="G92" s="32">
        <v>17</v>
      </c>
      <c r="H92" s="33">
        <v>1417.5000000000002</v>
      </c>
      <c r="I92" s="23"/>
    </row>
    <row r="93" spans="1:9" s="18" customFormat="1" ht="25.5" customHeight="1" x14ac:dyDescent="0.25">
      <c r="A93" s="30" t="s">
        <v>34</v>
      </c>
      <c r="B93" s="30" t="s">
        <v>35</v>
      </c>
      <c r="C93" s="31">
        <v>17</v>
      </c>
      <c r="D93" s="31">
        <v>17</v>
      </c>
      <c r="E93" s="32">
        <v>82</v>
      </c>
      <c r="F93" s="32">
        <v>129</v>
      </c>
      <c r="G93" s="32">
        <v>10</v>
      </c>
      <c r="H93" s="33">
        <v>643.5</v>
      </c>
      <c r="I93" s="23"/>
    </row>
    <row r="94" spans="1:9" s="18" customFormat="1" ht="25.5" customHeight="1" x14ac:dyDescent="0.25">
      <c r="A94" s="30" t="s">
        <v>34</v>
      </c>
      <c r="B94" s="30" t="s">
        <v>36</v>
      </c>
      <c r="C94" s="31">
        <v>23</v>
      </c>
      <c r="D94" s="31">
        <v>23</v>
      </c>
      <c r="E94" s="32">
        <v>82</v>
      </c>
      <c r="F94" s="32">
        <v>145</v>
      </c>
      <c r="G94" s="32">
        <v>11</v>
      </c>
      <c r="H94" s="33">
        <v>913.5</v>
      </c>
      <c r="I94" s="23"/>
    </row>
    <row r="95" spans="1:9" s="18" customFormat="1" ht="25.5" customHeight="1" x14ac:dyDescent="0.25">
      <c r="A95" s="30" t="s">
        <v>34</v>
      </c>
      <c r="B95" s="30" t="s">
        <v>37</v>
      </c>
      <c r="C95" s="31">
        <v>30</v>
      </c>
      <c r="D95" s="31">
        <v>14.1</v>
      </c>
      <c r="E95" s="32">
        <v>82</v>
      </c>
      <c r="F95" s="32">
        <v>114</v>
      </c>
      <c r="G95" s="32">
        <v>20</v>
      </c>
      <c r="H95" s="33">
        <v>1228.5</v>
      </c>
      <c r="I95" s="23"/>
    </row>
    <row r="96" spans="1:9" s="18" customFormat="1" ht="25.5" customHeight="1" x14ac:dyDescent="0.25">
      <c r="A96" s="30" t="s">
        <v>34</v>
      </c>
      <c r="B96" s="30" t="s">
        <v>38</v>
      </c>
      <c r="C96" s="31">
        <v>34.9</v>
      </c>
      <c r="D96" s="31">
        <v>20.6</v>
      </c>
      <c r="E96" s="32">
        <v>81</v>
      </c>
      <c r="F96" s="32">
        <v>152</v>
      </c>
      <c r="G96" s="32">
        <v>11</v>
      </c>
      <c r="H96" s="33">
        <v>1449</v>
      </c>
      <c r="I96" s="23"/>
    </row>
    <row r="97" spans="1:9" s="18" customFormat="1" ht="25.5" customHeight="1" x14ac:dyDescent="0.25">
      <c r="A97" s="30" t="s">
        <v>34</v>
      </c>
      <c r="B97" s="30" t="s">
        <v>39</v>
      </c>
      <c r="C97" s="31">
        <v>45</v>
      </c>
      <c r="D97" s="31">
        <v>20.6</v>
      </c>
      <c r="E97" s="32">
        <v>81</v>
      </c>
      <c r="F97" s="32">
        <v>89</v>
      </c>
      <c r="G97" s="32">
        <v>21</v>
      </c>
      <c r="H97" s="33">
        <v>1903.5</v>
      </c>
      <c r="I97" s="23"/>
    </row>
    <row r="98" spans="1:9" s="18" customFormat="1" ht="25.5" customHeight="1" x14ac:dyDescent="0.25">
      <c r="A98" s="30" t="s">
        <v>34</v>
      </c>
      <c r="B98" s="30" t="s">
        <v>384</v>
      </c>
      <c r="C98" s="31">
        <v>25</v>
      </c>
      <c r="D98" s="31">
        <v>25</v>
      </c>
      <c r="E98" s="32">
        <v>83</v>
      </c>
      <c r="F98" s="32">
        <v>35</v>
      </c>
      <c r="G98" s="32">
        <v>13</v>
      </c>
      <c r="H98" s="33">
        <f>C98*45*(1-2.7/C98)</f>
        <v>1003.5</v>
      </c>
      <c r="I98" s="23"/>
    </row>
    <row r="99" spans="1:9" s="18" customFormat="1" ht="25.5" customHeight="1" x14ac:dyDescent="0.25">
      <c r="A99" s="30" t="s">
        <v>34</v>
      </c>
      <c r="B99" s="30" t="s">
        <v>385</v>
      </c>
      <c r="C99" s="31">
        <v>35</v>
      </c>
      <c r="D99" s="31">
        <v>15</v>
      </c>
      <c r="E99" s="32">
        <v>83</v>
      </c>
      <c r="F99" s="32">
        <v>518</v>
      </c>
      <c r="G99" s="32">
        <v>12</v>
      </c>
      <c r="H99" s="33">
        <f>C99*45*(1-2.7/C99)</f>
        <v>1453.5</v>
      </c>
      <c r="I99" s="23"/>
    </row>
    <row r="100" spans="1:9" s="18" customFormat="1" ht="25.5" customHeight="1" x14ac:dyDescent="0.25">
      <c r="A100" s="30" t="s">
        <v>34</v>
      </c>
      <c r="B100" s="30" t="s">
        <v>435</v>
      </c>
      <c r="C100" s="31">
        <v>30</v>
      </c>
      <c r="D100" s="31">
        <v>15</v>
      </c>
      <c r="E100" s="32">
        <v>83</v>
      </c>
      <c r="F100" s="32">
        <v>277</v>
      </c>
      <c r="G100" s="32">
        <v>13</v>
      </c>
      <c r="H100" s="33">
        <f>45*C100*(1-2.7/C100)</f>
        <v>1228.5</v>
      </c>
      <c r="I100" s="23"/>
    </row>
    <row r="101" spans="1:9" s="18" customFormat="1" ht="25.5" customHeight="1" x14ac:dyDescent="0.25">
      <c r="A101" s="30" t="s">
        <v>208</v>
      </c>
      <c r="B101" s="30" t="s">
        <v>209</v>
      </c>
      <c r="C101" s="31">
        <v>18.600000000000001</v>
      </c>
      <c r="D101" s="31">
        <v>15.2</v>
      </c>
      <c r="E101" s="32">
        <v>80</v>
      </c>
      <c r="F101" s="32">
        <v>92</v>
      </c>
      <c r="G101" s="32">
        <v>10</v>
      </c>
      <c r="H101" s="33">
        <v>715.50000000000011</v>
      </c>
      <c r="I101" s="23"/>
    </row>
    <row r="102" spans="1:9" s="18" customFormat="1" ht="25.5" customHeight="1" x14ac:dyDescent="0.25">
      <c r="A102" s="30" t="s">
        <v>208</v>
      </c>
      <c r="B102" s="30" t="s">
        <v>210</v>
      </c>
      <c r="C102" s="31">
        <v>32.1</v>
      </c>
      <c r="D102" s="31">
        <v>15.2</v>
      </c>
      <c r="E102" s="32">
        <v>81</v>
      </c>
      <c r="F102" s="32">
        <v>21</v>
      </c>
      <c r="G102" s="32">
        <v>16</v>
      </c>
      <c r="H102" s="33">
        <v>1323</v>
      </c>
      <c r="I102" s="23"/>
    </row>
    <row r="103" spans="1:9" s="18" customFormat="1" ht="25.5" customHeight="1" x14ac:dyDescent="0.25">
      <c r="A103" s="30" t="s">
        <v>208</v>
      </c>
      <c r="B103" s="30" t="s">
        <v>211</v>
      </c>
      <c r="C103" s="31">
        <v>19.100000000000001</v>
      </c>
      <c r="D103" s="31">
        <v>13</v>
      </c>
      <c r="E103" s="32">
        <v>81</v>
      </c>
      <c r="F103" s="32">
        <v>475</v>
      </c>
      <c r="G103" s="32">
        <v>17</v>
      </c>
      <c r="H103" s="33">
        <v>738.00000000000011</v>
      </c>
      <c r="I103" s="23"/>
    </row>
    <row r="104" spans="1:9" s="18" customFormat="1" ht="25.5" customHeight="1" x14ac:dyDescent="0.25">
      <c r="A104" s="30" t="s">
        <v>208</v>
      </c>
      <c r="B104" s="30" t="s">
        <v>212</v>
      </c>
      <c r="C104" s="31">
        <v>32.4</v>
      </c>
      <c r="D104" s="31">
        <v>13</v>
      </c>
      <c r="E104" s="32">
        <v>80</v>
      </c>
      <c r="F104" s="32">
        <v>29</v>
      </c>
      <c r="G104" s="32">
        <v>18</v>
      </c>
      <c r="H104" s="33">
        <v>1336.5</v>
      </c>
      <c r="I104" s="23"/>
    </row>
    <row r="105" spans="1:9" s="18" customFormat="1" ht="25.5" customHeight="1" x14ac:dyDescent="0.25">
      <c r="A105" s="30" t="s">
        <v>208</v>
      </c>
      <c r="B105" s="30" t="s">
        <v>371</v>
      </c>
      <c r="C105" s="31">
        <v>25</v>
      </c>
      <c r="D105" s="31"/>
      <c r="E105" s="32">
        <v>80</v>
      </c>
      <c r="F105" s="32">
        <v>58</v>
      </c>
      <c r="G105" s="32">
        <v>13</v>
      </c>
      <c r="H105" s="33">
        <f>C105*45*(1-2.7/C105)</f>
        <v>1003.5</v>
      </c>
      <c r="I105" s="23"/>
    </row>
    <row r="106" spans="1:9" s="18" customFormat="1" ht="25.5" customHeight="1" x14ac:dyDescent="0.25">
      <c r="A106" s="30" t="s">
        <v>208</v>
      </c>
      <c r="B106" s="30" t="s">
        <v>436</v>
      </c>
      <c r="C106" s="31">
        <v>25</v>
      </c>
      <c r="D106" s="31"/>
      <c r="E106" s="32">
        <v>81</v>
      </c>
      <c r="F106" s="32">
        <v>277</v>
      </c>
      <c r="G106" s="32">
        <v>17</v>
      </c>
      <c r="H106" s="33">
        <f>45*C106*(1-2.7/C106)</f>
        <v>1003.5</v>
      </c>
      <c r="I106" s="23"/>
    </row>
  </sheetData>
  <autoFilter ref="A5:H74" xr:uid="{CA8FA137-BC31-4265-8DAD-D129443C0400}">
    <sortState ref="A6:H106">
      <sortCondition ref="A5:A74"/>
    </sortState>
  </autoFilter>
  <mergeCells count="2">
    <mergeCell ref="A3:H3"/>
    <mergeCell ref="A2:H2"/>
  </mergeCells>
  <pageMargins left="0.98425196850393704" right="0.23622047244094491"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59"/>
  <sheetViews>
    <sheetView zoomScale="80" zoomScaleNormal="80" workbookViewId="0">
      <pane ySplit="4" topLeftCell="A5" activePane="bottomLeft" state="frozen"/>
      <selection pane="bottomLeft" activeCell="A5" sqref="A5:A159"/>
    </sheetView>
  </sheetViews>
  <sheetFormatPr defaultRowHeight="15" x14ac:dyDescent="0.25"/>
  <cols>
    <col min="1" max="1" width="22.140625" customWidth="1"/>
    <col min="2" max="2" width="45.28515625" customWidth="1"/>
    <col min="3" max="3" width="20.42578125" style="17" customWidth="1"/>
    <col min="4" max="4" width="17.7109375" style="17" customWidth="1"/>
    <col min="5" max="5" width="21.7109375" style="27" customWidth="1"/>
    <col min="6" max="6" width="20.42578125" style="27" customWidth="1"/>
    <col min="7" max="7" width="23.42578125" style="27" customWidth="1"/>
    <col min="8" max="8" width="25.85546875" customWidth="1"/>
  </cols>
  <sheetData>
    <row r="1" spans="1:46" s="5" customFormat="1" x14ac:dyDescent="0.25">
      <c r="C1" s="17"/>
      <c r="D1" s="17"/>
      <c r="E1" s="27"/>
      <c r="F1" s="27"/>
      <c r="G1" s="27"/>
    </row>
    <row r="2" spans="1:46" s="5" customFormat="1" ht="24.75" customHeight="1" x14ac:dyDescent="0.25">
      <c r="A2" s="74" t="s">
        <v>7</v>
      </c>
      <c r="B2" s="74"/>
      <c r="C2" s="74"/>
      <c r="D2" s="74"/>
      <c r="E2" s="74"/>
      <c r="F2" s="85"/>
      <c r="G2" s="85"/>
      <c r="H2" s="7"/>
      <c r="I2" s="7"/>
      <c r="J2" s="1"/>
    </row>
    <row r="3" spans="1:46" ht="18" customHeight="1" x14ac:dyDescent="0.25"/>
    <row r="4" spans="1:46" ht="70.5" customHeight="1" x14ac:dyDescent="0.25">
      <c r="A4" s="4" t="s">
        <v>0</v>
      </c>
      <c r="B4" s="4"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s="18" customFormat="1" ht="27" customHeight="1" x14ac:dyDescent="0.25">
      <c r="A5" s="42" t="s">
        <v>179</v>
      </c>
      <c r="B5" s="43" t="s">
        <v>240</v>
      </c>
      <c r="C5" s="55">
        <v>10</v>
      </c>
      <c r="D5" s="67">
        <v>3</v>
      </c>
      <c r="E5" s="68">
        <v>82</v>
      </c>
      <c r="F5" s="68">
        <v>130</v>
      </c>
      <c r="G5" s="68">
        <v>13</v>
      </c>
    </row>
    <row r="6" spans="1:46" s="18" customFormat="1" ht="27" customHeight="1" x14ac:dyDescent="0.25">
      <c r="A6" s="42" t="s">
        <v>179</v>
      </c>
      <c r="B6" s="43" t="s">
        <v>241</v>
      </c>
      <c r="C6" s="55">
        <v>14</v>
      </c>
      <c r="D6" s="67">
        <v>4.2</v>
      </c>
      <c r="E6" s="68">
        <v>82</v>
      </c>
      <c r="F6" s="68">
        <v>97</v>
      </c>
      <c r="G6" s="68">
        <v>13</v>
      </c>
    </row>
    <row r="7" spans="1:46" s="18" customFormat="1" ht="27" customHeight="1" x14ac:dyDescent="0.25">
      <c r="A7" s="42" t="s">
        <v>179</v>
      </c>
      <c r="B7" s="43" t="s">
        <v>242</v>
      </c>
      <c r="C7" s="55">
        <v>15</v>
      </c>
      <c r="D7" s="67">
        <v>4.5</v>
      </c>
      <c r="E7" s="68">
        <v>81</v>
      </c>
      <c r="F7" s="68">
        <v>146</v>
      </c>
      <c r="G7" s="68">
        <v>13</v>
      </c>
    </row>
    <row r="8" spans="1:46" s="18" customFormat="1" ht="27" customHeight="1" x14ac:dyDescent="0.25">
      <c r="A8" s="42" t="s">
        <v>179</v>
      </c>
      <c r="B8" s="43" t="s">
        <v>243</v>
      </c>
      <c r="C8" s="55">
        <v>20</v>
      </c>
      <c r="D8" s="67">
        <v>6</v>
      </c>
      <c r="E8" s="68">
        <v>81</v>
      </c>
      <c r="F8" s="68">
        <v>146</v>
      </c>
      <c r="G8" s="68">
        <v>13</v>
      </c>
    </row>
    <row r="9" spans="1:46" s="18" customFormat="1" ht="27" customHeight="1" x14ac:dyDescent="0.25">
      <c r="A9" s="42" t="s">
        <v>179</v>
      </c>
      <c r="B9" s="43" t="s">
        <v>244</v>
      </c>
      <c r="C9" s="55">
        <v>20</v>
      </c>
      <c r="D9" s="67">
        <v>6</v>
      </c>
      <c r="E9" s="68">
        <v>82</v>
      </c>
      <c r="F9" s="68">
        <v>97</v>
      </c>
      <c r="G9" s="68">
        <v>12</v>
      </c>
    </row>
    <row r="10" spans="1:46" s="18" customFormat="1" ht="27" customHeight="1" x14ac:dyDescent="0.25">
      <c r="A10" s="42" t="s">
        <v>179</v>
      </c>
      <c r="B10" s="43" t="s">
        <v>245</v>
      </c>
      <c r="C10" s="55">
        <v>24</v>
      </c>
      <c r="D10" s="67">
        <v>7.2</v>
      </c>
      <c r="E10" s="68">
        <v>81</v>
      </c>
      <c r="F10" s="68">
        <v>107</v>
      </c>
      <c r="G10" s="68">
        <v>13</v>
      </c>
    </row>
    <row r="11" spans="1:46" s="18" customFormat="1" ht="27" customHeight="1" x14ac:dyDescent="0.25">
      <c r="A11" s="42" t="s">
        <v>179</v>
      </c>
      <c r="B11" s="43" t="s">
        <v>246</v>
      </c>
      <c r="C11" s="55">
        <v>24</v>
      </c>
      <c r="D11" s="67">
        <v>7.2</v>
      </c>
      <c r="E11" s="68">
        <v>81</v>
      </c>
      <c r="F11" s="68">
        <v>136</v>
      </c>
      <c r="G11" s="68">
        <v>13</v>
      </c>
    </row>
    <row r="12" spans="1:46" s="18" customFormat="1" ht="27" customHeight="1" x14ac:dyDescent="0.25">
      <c r="A12" s="42" t="s">
        <v>179</v>
      </c>
      <c r="B12" s="43" t="s">
        <v>247</v>
      </c>
      <c r="C12" s="55">
        <v>30</v>
      </c>
      <c r="D12" s="67">
        <v>9</v>
      </c>
      <c r="E12" s="68">
        <v>81</v>
      </c>
      <c r="F12" s="68">
        <v>217</v>
      </c>
      <c r="G12" s="68">
        <v>14</v>
      </c>
    </row>
    <row r="13" spans="1:46" s="18" customFormat="1" ht="27" customHeight="1" x14ac:dyDescent="0.25">
      <c r="A13" s="45" t="s">
        <v>40</v>
      </c>
      <c r="B13" s="35" t="s">
        <v>112</v>
      </c>
      <c r="C13" s="50">
        <v>29</v>
      </c>
      <c r="D13" s="50">
        <v>7</v>
      </c>
      <c r="E13" s="50">
        <v>80</v>
      </c>
      <c r="F13" s="50">
        <v>40</v>
      </c>
      <c r="G13" s="50">
        <v>27</v>
      </c>
    </row>
    <row r="14" spans="1:46" s="18" customFormat="1" ht="27" customHeight="1" x14ac:dyDescent="0.25">
      <c r="A14" s="41" t="s">
        <v>54</v>
      </c>
      <c r="B14" s="46" t="s">
        <v>55</v>
      </c>
      <c r="C14" s="34">
        <v>19.7</v>
      </c>
      <c r="D14" s="34">
        <v>5.8</v>
      </c>
      <c r="E14" s="34">
        <v>82</v>
      </c>
      <c r="F14" s="34">
        <v>154</v>
      </c>
      <c r="G14" s="34">
        <v>27</v>
      </c>
    </row>
    <row r="15" spans="1:46" s="18" customFormat="1" ht="27" customHeight="1" x14ac:dyDescent="0.25">
      <c r="A15" s="41" t="s">
        <v>54</v>
      </c>
      <c r="B15" s="46" t="s">
        <v>56</v>
      </c>
      <c r="C15" s="34">
        <v>29.6</v>
      </c>
      <c r="D15" s="34">
        <v>7.8</v>
      </c>
      <c r="E15" s="34">
        <v>80</v>
      </c>
      <c r="F15" s="34">
        <v>133</v>
      </c>
      <c r="G15" s="34">
        <v>28</v>
      </c>
    </row>
    <row r="16" spans="1:46" s="18" customFormat="1" ht="27" customHeight="1" x14ac:dyDescent="0.25">
      <c r="A16" s="41" t="s">
        <v>54</v>
      </c>
      <c r="B16" s="46" t="s">
        <v>57</v>
      </c>
      <c r="C16" s="34">
        <v>25.3</v>
      </c>
      <c r="D16" s="34">
        <v>7.6</v>
      </c>
      <c r="E16" s="34">
        <v>83</v>
      </c>
      <c r="F16" s="34">
        <v>245</v>
      </c>
      <c r="G16" s="34">
        <v>25</v>
      </c>
    </row>
    <row r="17" spans="1:7" s="18" customFormat="1" ht="27" customHeight="1" x14ac:dyDescent="0.25">
      <c r="A17" s="41" t="s">
        <v>54</v>
      </c>
      <c r="B17" s="47" t="s">
        <v>58</v>
      </c>
      <c r="C17" s="51">
        <v>17.100000000000001</v>
      </c>
      <c r="D17" s="51">
        <v>5</v>
      </c>
      <c r="E17" s="51">
        <v>81</v>
      </c>
      <c r="F17" s="51">
        <v>124</v>
      </c>
      <c r="G17" s="34">
        <v>20</v>
      </c>
    </row>
    <row r="18" spans="1:7" s="18" customFormat="1" ht="27" customHeight="1" x14ac:dyDescent="0.25">
      <c r="A18" s="42" t="s">
        <v>191</v>
      </c>
      <c r="B18" s="43" t="s">
        <v>251</v>
      </c>
      <c r="C18" s="55">
        <v>60</v>
      </c>
      <c r="D18" s="67" t="s">
        <v>252</v>
      </c>
      <c r="E18" s="68">
        <v>81</v>
      </c>
      <c r="F18" s="68">
        <v>107</v>
      </c>
      <c r="G18" s="68">
        <v>19</v>
      </c>
    </row>
    <row r="19" spans="1:7" s="18" customFormat="1" ht="27" customHeight="1" x14ac:dyDescent="0.25">
      <c r="A19" s="42" t="s">
        <v>191</v>
      </c>
      <c r="B19" s="43" t="s">
        <v>253</v>
      </c>
      <c r="C19" s="55">
        <v>70</v>
      </c>
      <c r="D19" s="67" t="s">
        <v>254</v>
      </c>
      <c r="E19" s="68">
        <v>80</v>
      </c>
      <c r="F19" s="68">
        <v>97</v>
      </c>
      <c r="G19" s="68">
        <v>21</v>
      </c>
    </row>
    <row r="20" spans="1:7" s="18" customFormat="1" ht="27" customHeight="1" x14ac:dyDescent="0.25">
      <c r="A20" s="42" t="s">
        <v>191</v>
      </c>
      <c r="B20" s="43" t="s">
        <v>255</v>
      </c>
      <c r="C20" s="55">
        <v>14</v>
      </c>
      <c r="D20" s="67" t="s">
        <v>256</v>
      </c>
      <c r="E20" s="68">
        <v>78</v>
      </c>
      <c r="F20" s="68">
        <v>76</v>
      </c>
      <c r="G20" s="68">
        <v>21</v>
      </c>
    </row>
    <row r="21" spans="1:7" s="18" customFormat="1" ht="27" customHeight="1" x14ac:dyDescent="0.25">
      <c r="A21" s="42" t="s">
        <v>191</v>
      </c>
      <c r="B21" s="43" t="s">
        <v>257</v>
      </c>
      <c r="C21" s="55">
        <v>20</v>
      </c>
      <c r="D21" s="67" t="s">
        <v>258</v>
      </c>
      <c r="E21" s="68">
        <v>79</v>
      </c>
      <c r="F21" s="68">
        <v>131</v>
      </c>
      <c r="G21" s="68">
        <v>22</v>
      </c>
    </row>
    <row r="22" spans="1:7" s="18" customFormat="1" ht="27" customHeight="1" x14ac:dyDescent="0.25">
      <c r="A22" s="42" t="s">
        <v>191</v>
      </c>
      <c r="B22" s="43" t="s">
        <v>259</v>
      </c>
      <c r="C22" s="55">
        <v>25</v>
      </c>
      <c r="D22" s="67" t="s">
        <v>260</v>
      </c>
      <c r="E22" s="68">
        <v>80</v>
      </c>
      <c r="F22" s="68">
        <v>177</v>
      </c>
      <c r="G22" s="68">
        <v>23</v>
      </c>
    </row>
    <row r="23" spans="1:7" s="18" customFormat="1" ht="27" customHeight="1" x14ac:dyDescent="0.25">
      <c r="A23" s="42" t="s">
        <v>191</v>
      </c>
      <c r="B23" s="43" t="s">
        <v>261</v>
      </c>
      <c r="C23" s="55">
        <v>30</v>
      </c>
      <c r="D23" s="67" t="s">
        <v>262</v>
      </c>
      <c r="E23" s="68">
        <v>80</v>
      </c>
      <c r="F23" s="68">
        <v>165</v>
      </c>
      <c r="G23" s="68">
        <v>22</v>
      </c>
    </row>
    <row r="24" spans="1:7" s="18" customFormat="1" ht="27" customHeight="1" x14ac:dyDescent="0.25">
      <c r="A24" s="42" t="s">
        <v>191</v>
      </c>
      <c r="B24" s="43" t="s">
        <v>263</v>
      </c>
      <c r="C24" s="55">
        <v>35</v>
      </c>
      <c r="D24" s="67" t="s">
        <v>264</v>
      </c>
      <c r="E24" s="68">
        <v>80</v>
      </c>
      <c r="F24" s="68">
        <v>153</v>
      </c>
      <c r="G24" s="68">
        <v>21</v>
      </c>
    </row>
    <row r="25" spans="1:7" s="18" customFormat="1" ht="27" customHeight="1" x14ac:dyDescent="0.25">
      <c r="A25" s="42" t="s">
        <v>191</v>
      </c>
      <c r="B25" s="43" t="s">
        <v>265</v>
      </c>
      <c r="C25" s="55">
        <v>40</v>
      </c>
      <c r="D25" s="67" t="s">
        <v>266</v>
      </c>
      <c r="E25" s="68">
        <v>81</v>
      </c>
      <c r="F25" s="68">
        <v>140</v>
      </c>
      <c r="G25" s="68">
        <v>20</v>
      </c>
    </row>
    <row r="26" spans="1:7" s="18" customFormat="1" ht="27" customHeight="1" x14ac:dyDescent="0.25">
      <c r="A26" s="42" t="s">
        <v>191</v>
      </c>
      <c r="B26" s="43" t="s">
        <v>267</v>
      </c>
      <c r="C26" s="55">
        <v>50</v>
      </c>
      <c r="D26" s="67" t="s">
        <v>268</v>
      </c>
      <c r="E26" s="68">
        <v>81</v>
      </c>
      <c r="F26" s="68">
        <v>116</v>
      </c>
      <c r="G26" s="68">
        <v>18</v>
      </c>
    </row>
    <row r="27" spans="1:7" s="18" customFormat="1" ht="27" customHeight="1" x14ac:dyDescent="0.25">
      <c r="A27" s="42" t="s">
        <v>191</v>
      </c>
      <c r="B27" s="43" t="s">
        <v>269</v>
      </c>
      <c r="C27" s="55">
        <v>12</v>
      </c>
      <c r="D27" s="67" t="s">
        <v>270</v>
      </c>
      <c r="E27" s="68">
        <v>79</v>
      </c>
      <c r="F27" s="68">
        <v>167</v>
      </c>
      <c r="G27" s="68">
        <v>19</v>
      </c>
    </row>
    <row r="28" spans="1:7" s="18" customFormat="1" ht="27" customHeight="1" x14ac:dyDescent="0.25">
      <c r="A28" s="42" t="s">
        <v>191</v>
      </c>
      <c r="B28" s="43" t="s">
        <v>271</v>
      </c>
      <c r="C28" s="55">
        <v>18</v>
      </c>
      <c r="D28" s="67" t="s">
        <v>272</v>
      </c>
      <c r="E28" s="68">
        <v>80</v>
      </c>
      <c r="F28" s="68">
        <v>117</v>
      </c>
      <c r="G28" s="68">
        <v>21</v>
      </c>
    </row>
    <row r="29" spans="1:7" s="18" customFormat="1" ht="27" customHeight="1" x14ac:dyDescent="0.25">
      <c r="A29" s="42" t="s">
        <v>191</v>
      </c>
      <c r="B29" s="43" t="s">
        <v>273</v>
      </c>
      <c r="C29" s="55">
        <v>24</v>
      </c>
      <c r="D29" s="67" t="s">
        <v>274</v>
      </c>
      <c r="E29" s="68">
        <v>82</v>
      </c>
      <c r="F29" s="68">
        <v>67</v>
      </c>
      <c r="G29" s="68">
        <v>23</v>
      </c>
    </row>
    <row r="30" spans="1:7" s="18" customFormat="1" ht="27" customHeight="1" x14ac:dyDescent="0.25">
      <c r="A30" s="42" t="s">
        <v>191</v>
      </c>
      <c r="B30" s="43" t="s">
        <v>291</v>
      </c>
      <c r="C30" s="55">
        <v>36</v>
      </c>
      <c r="D30" s="67" t="s">
        <v>292</v>
      </c>
      <c r="E30" s="68">
        <v>83</v>
      </c>
      <c r="F30" s="68">
        <v>90</v>
      </c>
      <c r="G30" s="68">
        <v>22</v>
      </c>
    </row>
    <row r="31" spans="1:7" s="18" customFormat="1" ht="27" customHeight="1" x14ac:dyDescent="0.25">
      <c r="A31" s="42" t="s">
        <v>191</v>
      </c>
      <c r="B31" s="43" t="s">
        <v>293</v>
      </c>
      <c r="C31" s="55">
        <v>48</v>
      </c>
      <c r="D31" s="67" t="s">
        <v>294</v>
      </c>
      <c r="E31" s="68">
        <v>83</v>
      </c>
      <c r="F31" s="68">
        <v>113</v>
      </c>
      <c r="G31" s="68">
        <v>21</v>
      </c>
    </row>
    <row r="32" spans="1:7" s="18" customFormat="1" ht="27" customHeight="1" x14ac:dyDescent="0.25">
      <c r="A32" s="42" t="s">
        <v>191</v>
      </c>
      <c r="B32" s="43" t="s">
        <v>295</v>
      </c>
      <c r="C32" s="55">
        <v>69</v>
      </c>
      <c r="D32" s="67" t="s">
        <v>296</v>
      </c>
      <c r="E32" s="68">
        <v>83</v>
      </c>
      <c r="F32" s="68">
        <v>97</v>
      </c>
      <c r="G32" s="68">
        <v>20</v>
      </c>
    </row>
    <row r="33" spans="1:7" s="18" customFormat="1" ht="27" customHeight="1" x14ac:dyDescent="0.25">
      <c r="A33" s="42" t="s">
        <v>191</v>
      </c>
      <c r="B33" s="43" t="s">
        <v>297</v>
      </c>
      <c r="C33" s="55">
        <v>12</v>
      </c>
      <c r="D33" s="67" t="s">
        <v>270</v>
      </c>
      <c r="E33" s="68">
        <v>78</v>
      </c>
      <c r="F33" s="68">
        <v>245</v>
      </c>
      <c r="G33" s="68">
        <v>22</v>
      </c>
    </row>
    <row r="34" spans="1:7" s="18" customFormat="1" ht="27" customHeight="1" x14ac:dyDescent="0.25">
      <c r="A34" s="42" t="s">
        <v>191</v>
      </c>
      <c r="B34" s="43" t="s">
        <v>298</v>
      </c>
      <c r="C34" s="55">
        <v>18</v>
      </c>
      <c r="D34" s="67" t="s">
        <v>272</v>
      </c>
      <c r="E34" s="68">
        <v>78</v>
      </c>
      <c r="F34" s="68">
        <v>208</v>
      </c>
      <c r="G34" s="68">
        <v>24</v>
      </c>
    </row>
    <row r="35" spans="1:7" s="18" customFormat="1" ht="27" customHeight="1" x14ac:dyDescent="0.25">
      <c r="A35" s="42" t="s">
        <v>191</v>
      </c>
      <c r="B35" s="43" t="s">
        <v>299</v>
      </c>
      <c r="C35" s="55">
        <v>24</v>
      </c>
      <c r="D35" s="67" t="s">
        <v>274</v>
      </c>
      <c r="E35" s="68">
        <v>79</v>
      </c>
      <c r="F35" s="68">
        <v>170</v>
      </c>
      <c r="G35" s="68">
        <v>25</v>
      </c>
    </row>
    <row r="36" spans="1:7" s="18" customFormat="1" ht="27" customHeight="1" x14ac:dyDescent="0.25">
      <c r="A36" s="42" t="s">
        <v>191</v>
      </c>
      <c r="B36" s="43" t="s">
        <v>300</v>
      </c>
      <c r="C36" s="55">
        <v>36</v>
      </c>
      <c r="D36" s="67" t="s">
        <v>292</v>
      </c>
      <c r="E36" s="68">
        <v>79</v>
      </c>
      <c r="F36" s="68">
        <v>132</v>
      </c>
      <c r="G36" s="68">
        <v>26</v>
      </c>
    </row>
    <row r="37" spans="1:7" s="18" customFormat="1" ht="27" customHeight="1" x14ac:dyDescent="0.25">
      <c r="A37" s="42" t="s">
        <v>191</v>
      </c>
      <c r="B37" s="43" t="s">
        <v>301</v>
      </c>
      <c r="C37" s="55">
        <v>48</v>
      </c>
      <c r="D37" s="67" t="s">
        <v>294</v>
      </c>
      <c r="E37" s="68">
        <v>79</v>
      </c>
      <c r="F37" s="68">
        <v>93</v>
      </c>
      <c r="G37" s="68">
        <v>26</v>
      </c>
    </row>
    <row r="38" spans="1:7" s="18" customFormat="1" ht="27" customHeight="1" x14ac:dyDescent="0.25">
      <c r="A38" s="42" t="s">
        <v>375</v>
      </c>
      <c r="B38" s="43" t="s">
        <v>408</v>
      </c>
      <c r="C38" s="55">
        <v>14.9</v>
      </c>
      <c r="D38" s="67">
        <v>4.4000000000000004</v>
      </c>
      <c r="E38" s="68">
        <v>78</v>
      </c>
      <c r="F38" s="68">
        <v>34</v>
      </c>
      <c r="G38" s="68">
        <v>18</v>
      </c>
    </row>
    <row r="39" spans="1:7" s="18" customFormat="1" ht="27" customHeight="1" x14ac:dyDescent="0.25">
      <c r="A39" s="42" t="s">
        <v>356</v>
      </c>
      <c r="B39" s="43" t="s">
        <v>390</v>
      </c>
      <c r="C39" s="55">
        <v>45</v>
      </c>
      <c r="D39" s="67">
        <v>13.5</v>
      </c>
      <c r="E39" s="68">
        <v>85</v>
      </c>
      <c r="F39" s="68">
        <v>11</v>
      </c>
      <c r="G39" s="68">
        <v>10</v>
      </c>
    </row>
    <row r="40" spans="1:7" s="18" customFormat="1" ht="27" customHeight="1" x14ac:dyDescent="0.25">
      <c r="A40" s="42" t="s">
        <v>356</v>
      </c>
      <c r="B40" s="43" t="s">
        <v>391</v>
      </c>
      <c r="C40" s="55">
        <v>50</v>
      </c>
      <c r="D40" s="67">
        <v>15</v>
      </c>
      <c r="E40" s="68">
        <v>85</v>
      </c>
      <c r="F40" s="68">
        <v>11</v>
      </c>
      <c r="G40" s="68">
        <v>10</v>
      </c>
    </row>
    <row r="41" spans="1:7" s="18" customFormat="1" ht="27" customHeight="1" x14ac:dyDescent="0.25">
      <c r="A41" s="42" t="s">
        <v>356</v>
      </c>
      <c r="B41" s="43" t="s">
        <v>392</v>
      </c>
      <c r="C41" s="55">
        <v>55</v>
      </c>
      <c r="D41" s="67">
        <v>16.5</v>
      </c>
      <c r="E41" s="68">
        <v>85</v>
      </c>
      <c r="F41" s="68">
        <v>11</v>
      </c>
      <c r="G41" s="68">
        <v>10</v>
      </c>
    </row>
    <row r="42" spans="1:7" s="18" customFormat="1" ht="27" customHeight="1" x14ac:dyDescent="0.25">
      <c r="A42" s="42" t="s">
        <v>356</v>
      </c>
      <c r="B42" s="43" t="s">
        <v>393</v>
      </c>
      <c r="C42" s="55">
        <v>60</v>
      </c>
      <c r="D42" s="67">
        <v>18</v>
      </c>
      <c r="E42" s="68">
        <v>85</v>
      </c>
      <c r="F42" s="68">
        <v>10</v>
      </c>
      <c r="G42" s="68">
        <v>10</v>
      </c>
    </row>
    <row r="43" spans="1:7" s="18" customFormat="1" ht="27" customHeight="1" x14ac:dyDescent="0.25">
      <c r="A43" s="42" t="s">
        <v>356</v>
      </c>
      <c r="B43" s="43" t="s">
        <v>394</v>
      </c>
      <c r="C43" s="55">
        <v>10</v>
      </c>
      <c r="D43" s="67">
        <v>2.0099999999999998</v>
      </c>
      <c r="E43" s="68">
        <v>78</v>
      </c>
      <c r="F43" s="68" t="s">
        <v>395</v>
      </c>
      <c r="G43" s="68" t="s">
        <v>396</v>
      </c>
    </row>
    <row r="44" spans="1:7" s="18" customFormat="1" ht="27" customHeight="1" x14ac:dyDescent="0.25">
      <c r="A44" s="42" t="s">
        <v>356</v>
      </c>
      <c r="B44" s="43" t="s">
        <v>397</v>
      </c>
      <c r="C44" s="55">
        <v>15</v>
      </c>
      <c r="D44" s="67">
        <v>4.5</v>
      </c>
      <c r="E44" s="68">
        <v>82</v>
      </c>
      <c r="F44" s="68" t="s">
        <v>395</v>
      </c>
      <c r="G44" s="68" t="s">
        <v>396</v>
      </c>
    </row>
    <row r="45" spans="1:7" s="18" customFormat="1" ht="27" customHeight="1" x14ac:dyDescent="0.25">
      <c r="A45" s="42" t="s">
        <v>356</v>
      </c>
      <c r="B45" s="43" t="s">
        <v>398</v>
      </c>
      <c r="C45" s="55">
        <v>20</v>
      </c>
      <c r="D45" s="67">
        <v>4.5</v>
      </c>
      <c r="E45" s="68">
        <v>82</v>
      </c>
      <c r="F45" s="68" t="s">
        <v>395</v>
      </c>
      <c r="G45" s="68" t="s">
        <v>396</v>
      </c>
    </row>
    <row r="46" spans="1:7" s="18" customFormat="1" ht="27" customHeight="1" x14ac:dyDescent="0.25">
      <c r="A46" s="42" t="s">
        <v>356</v>
      </c>
      <c r="B46" s="43" t="s">
        <v>399</v>
      </c>
      <c r="C46" s="55">
        <v>25</v>
      </c>
      <c r="D46" s="67">
        <v>7.14</v>
      </c>
      <c r="E46" s="68">
        <v>83</v>
      </c>
      <c r="F46" s="68" t="s">
        <v>395</v>
      </c>
      <c r="G46" s="68" t="s">
        <v>396</v>
      </c>
    </row>
    <row r="47" spans="1:7" s="18" customFormat="1" ht="27" customHeight="1" x14ac:dyDescent="0.25">
      <c r="A47" s="42" t="s">
        <v>356</v>
      </c>
      <c r="B47" s="43" t="s">
        <v>400</v>
      </c>
      <c r="C47" s="55">
        <v>30</v>
      </c>
      <c r="D47" s="67">
        <v>7.14</v>
      </c>
      <c r="E47" s="68">
        <v>83</v>
      </c>
      <c r="F47" s="68" t="s">
        <v>395</v>
      </c>
      <c r="G47" s="68" t="s">
        <v>396</v>
      </c>
    </row>
    <row r="48" spans="1:7" s="18" customFormat="1" ht="27" customHeight="1" x14ac:dyDescent="0.25">
      <c r="A48" s="42" t="s">
        <v>356</v>
      </c>
      <c r="B48" s="43" t="s">
        <v>401</v>
      </c>
      <c r="C48" s="55">
        <v>35</v>
      </c>
      <c r="D48" s="67">
        <v>7.14</v>
      </c>
      <c r="E48" s="68">
        <v>84</v>
      </c>
      <c r="F48" s="68" t="s">
        <v>395</v>
      </c>
      <c r="G48" s="68" t="s">
        <v>396</v>
      </c>
    </row>
    <row r="49" spans="1:7" s="18" customFormat="1" ht="27" customHeight="1" x14ac:dyDescent="0.25">
      <c r="A49" s="42" t="s">
        <v>356</v>
      </c>
      <c r="B49" s="43" t="s">
        <v>402</v>
      </c>
      <c r="C49" s="55">
        <v>15</v>
      </c>
      <c r="D49" s="67">
        <v>4.0999999999999996</v>
      </c>
      <c r="E49" s="68">
        <v>80</v>
      </c>
      <c r="F49" s="68" t="s">
        <v>395</v>
      </c>
      <c r="G49" s="68" t="s">
        <v>396</v>
      </c>
    </row>
    <row r="50" spans="1:7" s="18" customFormat="1" ht="27" customHeight="1" x14ac:dyDescent="0.25">
      <c r="A50" s="42" t="s">
        <v>356</v>
      </c>
      <c r="B50" s="43" t="s">
        <v>403</v>
      </c>
      <c r="C50" s="55">
        <v>20</v>
      </c>
      <c r="D50" s="67">
        <v>4.0999999999999996</v>
      </c>
      <c r="E50" s="68">
        <v>80</v>
      </c>
      <c r="F50" s="68" t="s">
        <v>395</v>
      </c>
      <c r="G50" s="68" t="s">
        <v>396</v>
      </c>
    </row>
    <row r="51" spans="1:7" s="18" customFormat="1" ht="27" customHeight="1" x14ac:dyDescent="0.25">
      <c r="A51" s="42" t="s">
        <v>356</v>
      </c>
      <c r="B51" s="43" t="s">
        <v>404</v>
      </c>
      <c r="C51" s="55">
        <v>25</v>
      </c>
      <c r="D51" s="67">
        <v>7.14</v>
      </c>
      <c r="E51" s="68">
        <v>83</v>
      </c>
      <c r="F51" s="68" t="s">
        <v>395</v>
      </c>
      <c r="G51" s="68" t="s">
        <v>396</v>
      </c>
    </row>
    <row r="52" spans="1:7" s="18" customFormat="1" ht="27" customHeight="1" x14ac:dyDescent="0.25">
      <c r="A52" s="42" t="s">
        <v>356</v>
      </c>
      <c r="B52" s="43" t="s">
        <v>405</v>
      </c>
      <c r="C52" s="55">
        <v>30</v>
      </c>
      <c r="D52" s="67">
        <v>7.14</v>
      </c>
      <c r="E52" s="68">
        <v>83</v>
      </c>
      <c r="F52" s="68" t="s">
        <v>395</v>
      </c>
      <c r="G52" s="68" t="s">
        <v>396</v>
      </c>
    </row>
    <row r="53" spans="1:7" s="18" customFormat="1" ht="27" customHeight="1" x14ac:dyDescent="0.25">
      <c r="A53" s="42" t="s">
        <v>356</v>
      </c>
      <c r="B53" s="43" t="s">
        <v>406</v>
      </c>
      <c r="C53" s="55">
        <v>32</v>
      </c>
      <c r="D53" s="67">
        <v>7.14</v>
      </c>
      <c r="E53" s="68">
        <v>83</v>
      </c>
      <c r="F53" s="68" t="s">
        <v>395</v>
      </c>
      <c r="G53" s="68" t="s">
        <v>396</v>
      </c>
    </row>
    <row r="54" spans="1:7" s="18" customFormat="1" ht="27" customHeight="1" x14ac:dyDescent="0.25">
      <c r="A54" s="42" t="s">
        <v>356</v>
      </c>
      <c r="B54" s="43" t="s">
        <v>407</v>
      </c>
      <c r="C54" s="55">
        <v>35</v>
      </c>
      <c r="D54" s="67">
        <v>7.14</v>
      </c>
      <c r="E54" s="68">
        <v>84</v>
      </c>
      <c r="F54" s="68" t="s">
        <v>395</v>
      </c>
      <c r="G54" s="68" t="s">
        <v>396</v>
      </c>
    </row>
    <row r="55" spans="1:7" s="18" customFormat="1" ht="27" customHeight="1" x14ac:dyDescent="0.25">
      <c r="A55" s="42" t="s">
        <v>221</v>
      </c>
      <c r="B55" s="43" t="s">
        <v>222</v>
      </c>
      <c r="C55" s="55">
        <v>10</v>
      </c>
      <c r="D55" s="67">
        <v>4</v>
      </c>
      <c r="E55" s="68">
        <v>81</v>
      </c>
      <c r="F55" s="68">
        <v>64</v>
      </c>
      <c r="G55" s="68">
        <v>4</v>
      </c>
    </row>
    <row r="56" spans="1:7" s="18" customFormat="1" ht="27" customHeight="1" x14ac:dyDescent="0.25">
      <c r="A56" s="42" t="s">
        <v>221</v>
      </c>
      <c r="B56" s="43" t="s">
        <v>223</v>
      </c>
      <c r="C56" s="55">
        <v>18</v>
      </c>
      <c r="D56" s="67">
        <v>7.2</v>
      </c>
      <c r="E56" s="68">
        <v>81</v>
      </c>
      <c r="F56" s="68">
        <v>65</v>
      </c>
      <c r="G56" s="68">
        <v>4</v>
      </c>
    </row>
    <row r="57" spans="1:7" s="18" customFormat="1" ht="27" customHeight="1" x14ac:dyDescent="0.25">
      <c r="A57" s="42" t="s">
        <v>221</v>
      </c>
      <c r="B57" s="43" t="s">
        <v>224</v>
      </c>
      <c r="C57" s="55">
        <v>20</v>
      </c>
      <c r="D57" s="67">
        <v>8</v>
      </c>
      <c r="E57" s="68">
        <v>82</v>
      </c>
      <c r="F57" s="68">
        <v>54</v>
      </c>
      <c r="G57" s="68">
        <v>14</v>
      </c>
    </row>
    <row r="58" spans="1:7" s="18" customFormat="1" ht="27" customHeight="1" x14ac:dyDescent="0.25">
      <c r="A58" s="42" t="s">
        <v>221</v>
      </c>
      <c r="B58" s="43" t="s">
        <v>225</v>
      </c>
      <c r="C58" s="55">
        <v>30</v>
      </c>
      <c r="D58" s="67">
        <v>12</v>
      </c>
      <c r="E58" s="68">
        <v>82</v>
      </c>
      <c r="F58" s="68">
        <v>57</v>
      </c>
      <c r="G58" s="68">
        <v>14</v>
      </c>
    </row>
    <row r="59" spans="1:7" s="18" customFormat="1" ht="27" customHeight="1" x14ac:dyDescent="0.25">
      <c r="A59" s="42" t="s">
        <v>221</v>
      </c>
      <c r="B59" s="43" t="s">
        <v>226</v>
      </c>
      <c r="C59" s="55">
        <v>70</v>
      </c>
      <c r="D59" s="67">
        <v>28</v>
      </c>
      <c r="E59" s="68">
        <v>84</v>
      </c>
      <c r="F59" s="68">
        <v>44</v>
      </c>
      <c r="G59" s="68">
        <v>17</v>
      </c>
    </row>
    <row r="60" spans="1:7" s="18" customFormat="1" ht="27" customHeight="1" x14ac:dyDescent="0.25">
      <c r="A60" s="42" t="s">
        <v>221</v>
      </c>
      <c r="B60" s="43" t="s">
        <v>227</v>
      </c>
      <c r="C60" s="55">
        <v>10</v>
      </c>
      <c r="D60" s="67">
        <v>4</v>
      </c>
      <c r="E60" s="68">
        <v>81</v>
      </c>
      <c r="F60" s="68">
        <v>61</v>
      </c>
      <c r="G60" s="68">
        <v>1</v>
      </c>
    </row>
    <row r="61" spans="1:7" s="18" customFormat="1" ht="27" customHeight="1" x14ac:dyDescent="0.25">
      <c r="A61" s="42" t="s">
        <v>221</v>
      </c>
      <c r="B61" s="43" t="s">
        <v>228</v>
      </c>
      <c r="C61" s="55">
        <v>18</v>
      </c>
      <c r="D61" s="67">
        <v>7.2</v>
      </c>
      <c r="E61" s="68">
        <v>81</v>
      </c>
      <c r="F61" s="68">
        <v>60</v>
      </c>
      <c r="G61" s="68">
        <v>1</v>
      </c>
    </row>
    <row r="62" spans="1:7" s="18" customFormat="1" ht="27" customHeight="1" x14ac:dyDescent="0.25">
      <c r="A62" s="42" t="s">
        <v>221</v>
      </c>
      <c r="B62" s="43" t="s">
        <v>229</v>
      </c>
      <c r="C62" s="55">
        <v>20</v>
      </c>
      <c r="D62" s="67">
        <v>8</v>
      </c>
      <c r="E62" s="68">
        <v>82</v>
      </c>
      <c r="F62" s="68">
        <v>48</v>
      </c>
      <c r="G62" s="68">
        <v>2</v>
      </c>
    </row>
    <row r="63" spans="1:7" s="18" customFormat="1" ht="27" customHeight="1" x14ac:dyDescent="0.25">
      <c r="A63" s="42" t="s">
        <v>221</v>
      </c>
      <c r="B63" s="43" t="s">
        <v>230</v>
      </c>
      <c r="C63" s="55">
        <v>30</v>
      </c>
      <c r="D63" s="67">
        <v>12</v>
      </c>
      <c r="E63" s="68">
        <v>82</v>
      </c>
      <c r="F63" s="68">
        <v>51</v>
      </c>
      <c r="G63" s="68">
        <v>2</v>
      </c>
    </row>
    <row r="64" spans="1:7" s="18" customFormat="1" ht="27" customHeight="1" x14ac:dyDescent="0.25">
      <c r="A64" s="42" t="s">
        <v>221</v>
      </c>
      <c r="B64" s="43" t="s">
        <v>231</v>
      </c>
      <c r="C64" s="55">
        <v>70</v>
      </c>
      <c r="D64" s="67">
        <v>28</v>
      </c>
      <c r="E64" s="68">
        <v>84</v>
      </c>
      <c r="F64" s="68">
        <v>26</v>
      </c>
      <c r="G64" s="68">
        <v>1.5</v>
      </c>
    </row>
    <row r="65" spans="1:7" s="18" customFormat="1" ht="27" customHeight="1" x14ac:dyDescent="0.25">
      <c r="A65" s="42" t="s">
        <v>221</v>
      </c>
      <c r="B65" s="43" t="s">
        <v>386</v>
      </c>
      <c r="C65" s="55">
        <v>20</v>
      </c>
      <c r="D65" s="67">
        <v>8</v>
      </c>
      <c r="E65" s="68">
        <v>79</v>
      </c>
      <c r="F65" s="68">
        <v>69</v>
      </c>
      <c r="G65" s="68">
        <v>12</v>
      </c>
    </row>
    <row r="66" spans="1:7" s="18" customFormat="1" ht="27" customHeight="1" x14ac:dyDescent="0.25">
      <c r="A66" s="42" t="s">
        <v>221</v>
      </c>
      <c r="B66" s="43" t="s">
        <v>387</v>
      </c>
      <c r="C66" s="55">
        <v>35</v>
      </c>
      <c r="D66" s="67">
        <v>14</v>
      </c>
      <c r="E66" s="68">
        <v>79</v>
      </c>
      <c r="F66" s="68">
        <v>72</v>
      </c>
      <c r="G66" s="68">
        <v>12</v>
      </c>
    </row>
    <row r="67" spans="1:7" s="18" customFormat="1" ht="27" customHeight="1" x14ac:dyDescent="0.25">
      <c r="A67" s="42" t="s">
        <v>221</v>
      </c>
      <c r="B67" s="43" t="s">
        <v>388</v>
      </c>
      <c r="C67" s="55">
        <v>45</v>
      </c>
      <c r="D67" s="67">
        <v>18</v>
      </c>
      <c r="E67" s="68">
        <v>82</v>
      </c>
      <c r="F67" s="68">
        <v>28</v>
      </c>
      <c r="G67" s="68">
        <v>16</v>
      </c>
    </row>
    <row r="68" spans="1:7" s="18" customFormat="1" ht="27" customHeight="1" x14ac:dyDescent="0.25">
      <c r="A68" s="42" t="s">
        <v>221</v>
      </c>
      <c r="B68" s="43" t="s">
        <v>389</v>
      </c>
      <c r="C68" s="55">
        <v>60</v>
      </c>
      <c r="D68" s="67">
        <v>24</v>
      </c>
      <c r="E68" s="68">
        <v>82</v>
      </c>
      <c r="F68" s="68">
        <v>28</v>
      </c>
      <c r="G68" s="68">
        <v>16</v>
      </c>
    </row>
    <row r="69" spans="1:7" s="18" customFormat="1" ht="27" customHeight="1" x14ac:dyDescent="0.25">
      <c r="A69" s="42" t="s">
        <v>221</v>
      </c>
      <c r="B69" s="43" t="s">
        <v>409</v>
      </c>
      <c r="C69" s="55">
        <v>30</v>
      </c>
      <c r="D69" s="67">
        <v>12</v>
      </c>
      <c r="E69" s="68">
        <v>92</v>
      </c>
      <c r="F69" s="68">
        <v>28</v>
      </c>
      <c r="G69" s="68">
        <v>6</v>
      </c>
    </row>
    <row r="70" spans="1:7" s="18" customFormat="1" ht="27" customHeight="1" x14ac:dyDescent="0.25">
      <c r="A70" s="42" t="s">
        <v>221</v>
      </c>
      <c r="B70" s="43" t="s">
        <v>410</v>
      </c>
      <c r="C70" s="55">
        <v>40</v>
      </c>
      <c r="D70" s="67">
        <v>16</v>
      </c>
      <c r="E70" s="68">
        <v>92</v>
      </c>
      <c r="F70" s="68">
        <v>28</v>
      </c>
      <c r="G70" s="68">
        <v>6</v>
      </c>
    </row>
    <row r="71" spans="1:7" s="18" customFormat="1" ht="27" customHeight="1" x14ac:dyDescent="0.25">
      <c r="A71" s="42" t="s">
        <v>284</v>
      </c>
      <c r="B71" s="43" t="s">
        <v>285</v>
      </c>
      <c r="C71" s="55">
        <v>15.9</v>
      </c>
      <c r="D71" s="67">
        <v>4.5</v>
      </c>
      <c r="E71" s="68">
        <v>81</v>
      </c>
      <c r="F71" s="68">
        <v>248</v>
      </c>
      <c r="G71" s="68">
        <v>15</v>
      </c>
    </row>
    <row r="72" spans="1:7" s="18" customFormat="1" ht="27" customHeight="1" x14ac:dyDescent="0.25">
      <c r="A72" s="42" t="s">
        <v>284</v>
      </c>
      <c r="B72" s="43" t="s">
        <v>351</v>
      </c>
      <c r="C72" s="55">
        <v>22.8</v>
      </c>
      <c r="D72" s="67">
        <v>6.6</v>
      </c>
      <c r="E72" s="68">
        <v>83</v>
      </c>
      <c r="F72" s="68">
        <v>116</v>
      </c>
      <c r="G72" s="68">
        <v>8</v>
      </c>
    </row>
    <row r="73" spans="1:7" s="18" customFormat="1" ht="27" customHeight="1" x14ac:dyDescent="0.25">
      <c r="A73" s="42" t="s">
        <v>284</v>
      </c>
      <c r="B73" s="43" t="s">
        <v>349</v>
      </c>
      <c r="C73" s="55">
        <v>31.9</v>
      </c>
      <c r="D73" s="67">
        <v>9.1</v>
      </c>
      <c r="E73" s="68">
        <v>80</v>
      </c>
      <c r="F73" s="68">
        <v>268</v>
      </c>
      <c r="G73" s="68">
        <v>14</v>
      </c>
    </row>
    <row r="74" spans="1:7" s="18" customFormat="1" ht="27" customHeight="1" x14ac:dyDescent="0.25">
      <c r="A74" s="42" t="s">
        <v>284</v>
      </c>
      <c r="B74" s="43" t="s">
        <v>350</v>
      </c>
      <c r="C74" s="55">
        <v>41.9</v>
      </c>
      <c r="D74" s="67">
        <v>11.4</v>
      </c>
      <c r="E74" s="68">
        <v>81</v>
      </c>
      <c r="F74" s="68">
        <v>231</v>
      </c>
      <c r="G74" s="68">
        <v>11</v>
      </c>
    </row>
    <row r="75" spans="1:7" s="18" customFormat="1" ht="27" customHeight="1" x14ac:dyDescent="0.25">
      <c r="A75" s="42" t="s">
        <v>31</v>
      </c>
      <c r="B75" s="43" t="s">
        <v>59</v>
      </c>
      <c r="C75" s="34">
        <v>10</v>
      </c>
      <c r="D75" s="52" t="s">
        <v>60</v>
      </c>
      <c r="E75" s="53">
        <v>78</v>
      </c>
      <c r="F75" s="34">
        <v>178</v>
      </c>
      <c r="G75" s="54">
        <v>20</v>
      </c>
    </row>
    <row r="76" spans="1:7" s="18" customFormat="1" ht="27" customHeight="1" x14ac:dyDescent="0.25">
      <c r="A76" s="42" t="s">
        <v>31</v>
      </c>
      <c r="B76" s="43" t="s">
        <v>61</v>
      </c>
      <c r="C76" s="55">
        <v>15</v>
      </c>
      <c r="D76" s="56" t="s">
        <v>62</v>
      </c>
      <c r="E76" s="57">
        <v>79</v>
      </c>
      <c r="F76" s="58">
        <v>127</v>
      </c>
      <c r="G76" s="59">
        <v>22</v>
      </c>
    </row>
    <row r="77" spans="1:7" s="18" customFormat="1" ht="27" customHeight="1" x14ac:dyDescent="0.25">
      <c r="A77" s="42" t="s">
        <v>31</v>
      </c>
      <c r="B77" s="43" t="s">
        <v>63</v>
      </c>
      <c r="C77" s="53">
        <v>20</v>
      </c>
      <c r="D77" s="60" t="s">
        <v>64</v>
      </c>
      <c r="E77" s="57">
        <v>79</v>
      </c>
      <c r="F77" s="57">
        <v>75</v>
      </c>
      <c r="G77" s="59">
        <v>23</v>
      </c>
    </row>
    <row r="78" spans="1:7" s="18" customFormat="1" ht="27" customHeight="1" x14ac:dyDescent="0.25">
      <c r="A78" s="42" t="s">
        <v>31</v>
      </c>
      <c r="B78" s="44" t="s">
        <v>65</v>
      </c>
      <c r="C78" s="55">
        <v>15</v>
      </c>
      <c r="D78" s="55">
        <v>4.5</v>
      </c>
      <c r="E78" s="55">
        <v>85</v>
      </c>
      <c r="F78" s="61">
        <v>37</v>
      </c>
      <c r="G78" s="61">
        <v>12</v>
      </c>
    </row>
    <row r="79" spans="1:7" s="18" customFormat="1" ht="27" customHeight="1" x14ac:dyDescent="0.25">
      <c r="A79" s="42" t="s">
        <v>31</v>
      </c>
      <c r="B79" s="44" t="s">
        <v>66</v>
      </c>
      <c r="C79" s="55">
        <v>25</v>
      </c>
      <c r="D79" s="55">
        <v>7.5</v>
      </c>
      <c r="E79" s="55">
        <v>87</v>
      </c>
      <c r="F79" s="61">
        <v>49</v>
      </c>
      <c r="G79" s="61">
        <v>16</v>
      </c>
    </row>
    <row r="80" spans="1:7" s="18" customFormat="1" ht="27" customHeight="1" x14ac:dyDescent="0.25">
      <c r="A80" s="42" t="s">
        <v>31</v>
      </c>
      <c r="B80" s="44" t="s">
        <v>67</v>
      </c>
      <c r="C80" s="55">
        <v>30</v>
      </c>
      <c r="D80" s="62">
        <v>9</v>
      </c>
      <c r="E80" s="55">
        <v>88</v>
      </c>
      <c r="F80" s="61">
        <v>57</v>
      </c>
      <c r="G80" s="61">
        <v>18</v>
      </c>
    </row>
    <row r="81" spans="1:7" s="18" customFormat="1" ht="27" customHeight="1" x14ac:dyDescent="0.25">
      <c r="A81" s="42" t="s">
        <v>31</v>
      </c>
      <c r="B81" s="44" t="s">
        <v>68</v>
      </c>
      <c r="C81" s="55">
        <v>35</v>
      </c>
      <c r="D81" s="62">
        <v>10.5</v>
      </c>
      <c r="E81" s="55">
        <v>89</v>
      </c>
      <c r="F81" s="61">
        <v>65</v>
      </c>
      <c r="G81" s="61">
        <v>20</v>
      </c>
    </row>
    <row r="82" spans="1:7" s="18" customFormat="1" ht="27" customHeight="1" x14ac:dyDescent="0.25">
      <c r="A82" s="42" t="s">
        <v>31</v>
      </c>
      <c r="B82" s="44" t="s">
        <v>69</v>
      </c>
      <c r="C82" s="55">
        <v>40</v>
      </c>
      <c r="D82" s="62">
        <v>12</v>
      </c>
      <c r="E82" s="55">
        <v>89</v>
      </c>
      <c r="F82" s="55">
        <v>48</v>
      </c>
      <c r="G82" s="55">
        <v>17</v>
      </c>
    </row>
    <row r="83" spans="1:7" s="18" customFormat="1" ht="27" customHeight="1" x14ac:dyDescent="0.25">
      <c r="A83" s="42" t="s">
        <v>31</v>
      </c>
      <c r="B83" s="44" t="s">
        <v>70</v>
      </c>
      <c r="C83" s="55">
        <v>22</v>
      </c>
      <c r="D83" s="62">
        <v>6.6</v>
      </c>
      <c r="E83" s="55">
        <v>86</v>
      </c>
      <c r="F83" s="61">
        <v>44</v>
      </c>
      <c r="G83" s="61">
        <v>14</v>
      </c>
    </row>
    <row r="84" spans="1:7" s="18" customFormat="1" ht="27" customHeight="1" x14ac:dyDescent="0.25">
      <c r="A84" s="42" t="s">
        <v>31</v>
      </c>
      <c r="B84" s="44" t="s">
        <v>71</v>
      </c>
      <c r="C84" s="55">
        <v>12</v>
      </c>
      <c r="D84" s="55">
        <v>3.6</v>
      </c>
      <c r="E84" s="55">
        <v>84</v>
      </c>
      <c r="F84" s="61">
        <v>32</v>
      </c>
      <c r="G84" s="61">
        <v>11</v>
      </c>
    </row>
    <row r="85" spans="1:7" s="18" customFormat="1" ht="27" customHeight="1" x14ac:dyDescent="0.25">
      <c r="A85" s="42" t="s">
        <v>31</v>
      </c>
      <c r="B85" s="44" t="s">
        <v>72</v>
      </c>
      <c r="C85" s="63">
        <v>10</v>
      </c>
      <c r="D85" s="64">
        <v>3</v>
      </c>
      <c r="E85" s="63">
        <v>83</v>
      </c>
      <c r="F85" s="63">
        <v>30</v>
      </c>
      <c r="G85" s="63">
        <v>10</v>
      </c>
    </row>
    <row r="86" spans="1:7" s="18" customFormat="1" ht="27" customHeight="1" x14ac:dyDescent="0.25">
      <c r="A86" s="42" t="s">
        <v>31</v>
      </c>
      <c r="B86" s="43" t="s">
        <v>73</v>
      </c>
      <c r="C86" s="55">
        <v>12</v>
      </c>
      <c r="D86" s="55">
        <v>3.6</v>
      </c>
      <c r="E86" s="65">
        <v>78</v>
      </c>
      <c r="F86" s="63">
        <v>114</v>
      </c>
      <c r="G86" s="66">
        <v>6</v>
      </c>
    </row>
    <row r="87" spans="1:7" s="18" customFormat="1" ht="27" customHeight="1" x14ac:dyDescent="0.25">
      <c r="A87" s="42" t="s">
        <v>31</v>
      </c>
      <c r="B87" s="43" t="s">
        <v>74</v>
      </c>
      <c r="C87" s="55">
        <v>15</v>
      </c>
      <c r="D87" s="55">
        <v>4.5</v>
      </c>
      <c r="E87" s="65">
        <v>80</v>
      </c>
      <c r="F87" s="63">
        <v>84</v>
      </c>
      <c r="G87" s="66">
        <v>6</v>
      </c>
    </row>
    <row r="88" spans="1:7" s="18" customFormat="1" ht="27" customHeight="1" x14ac:dyDescent="0.25">
      <c r="A88" s="42" t="s">
        <v>31</v>
      </c>
      <c r="B88" s="43" t="s">
        <v>75</v>
      </c>
      <c r="C88" s="55">
        <v>22</v>
      </c>
      <c r="D88" s="63">
        <v>6.6</v>
      </c>
      <c r="E88" s="65">
        <v>82</v>
      </c>
      <c r="F88" s="63">
        <v>14</v>
      </c>
      <c r="G88" s="66">
        <v>6</v>
      </c>
    </row>
    <row r="89" spans="1:7" s="18" customFormat="1" ht="27" customHeight="1" x14ac:dyDescent="0.25">
      <c r="A89" s="42" t="s">
        <v>31</v>
      </c>
      <c r="B89" s="43" t="s">
        <v>76</v>
      </c>
      <c r="C89" s="55">
        <v>25</v>
      </c>
      <c r="D89" s="55">
        <v>7.5</v>
      </c>
      <c r="E89" s="63">
        <v>82</v>
      </c>
      <c r="F89" s="63">
        <v>16</v>
      </c>
      <c r="G89" s="63">
        <v>5</v>
      </c>
    </row>
    <row r="90" spans="1:7" s="18" customFormat="1" ht="27" customHeight="1" x14ac:dyDescent="0.25">
      <c r="A90" s="42" t="s">
        <v>31</v>
      </c>
      <c r="B90" s="43" t="s">
        <v>77</v>
      </c>
      <c r="C90" s="55">
        <v>30</v>
      </c>
      <c r="D90" s="62">
        <v>9</v>
      </c>
      <c r="E90" s="63">
        <v>82</v>
      </c>
      <c r="F90" s="63">
        <v>20</v>
      </c>
      <c r="G90" s="63">
        <v>4</v>
      </c>
    </row>
    <row r="91" spans="1:7" s="18" customFormat="1" ht="27" customHeight="1" x14ac:dyDescent="0.25">
      <c r="A91" s="42" t="s">
        <v>31</v>
      </c>
      <c r="B91" s="43" t="s">
        <v>78</v>
      </c>
      <c r="C91" s="55">
        <v>35</v>
      </c>
      <c r="D91" s="55">
        <v>10.5</v>
      </c>
      <c r="E91" s="63">
        <v>82</v>
      </c>
      <c r="F91" s="63">
        <v>24</v>
      </c>
      <c r="G91" s="63">
        <v>4</v>
      </c>
    </row>
    <row r="92" spans="1:7" s="18" customFormat="1" ht="27" customHeight="1" x14ac:dyDescent="0.25">
      <c r="A92" s="42" t="s">
        <v>31</v>
      </c>
      <c r="B92" s="43" t="s">
        <v>79</v>
      </c>
      <c r="C92" s="55">
        <v>38</v>
      </c>
      <c r="D92" s="55">
        <v>11.4</v>
      </c>
      <c r="E92" s="63">
        <v>83</v>
      </c>
      <c r="F92" s="63">
        <v>20</v>
      </c>
      <c r="G92" s="63">
        <v>11</v>
      </c>
    </row>
    <row r="93" spans="1:7" s="18" customFormat="1" ht="27" customHeight="1" x14ac:dyDescent="0.25">
      <c r="A93" s="42" t="s">
        <v>31</v>
      </c>
      <c r="B93" s="43" t="s">
        <v>80</v>
      </c>
      <c r="C93" s="63">
        <v>50</v>
      </c>
      <c r="D93" s="64">
        <v>14.9</v>
      </c>
      <c r="E93" s="63">
        <v>83</v>
      </c>
      <c r="F93" s="63">
        <v>27</v>
      </c>
      <c r="G93" s="63">
        <v>15</v>
      </c>
    </row>
    <row r="94" spans="1:7" s="18" customFormat="1" ht="27" customHeight="1" x14ac:dyDescent="0.25">
      <c r="A94" s="42" t="s">
        <v>31</v>
      </c>
      <c r="B94" s="43" t="s">
        <v>80</v>
      </c>
      <c r="C94" s="63">
        <v>60</v>
      </c>
      <c r="D94" s="64">
        <v>18</v>
      </c>
      <c r="E94" s="63">
        <v>83</v>
      </c>
      <c r="F94" s="63">
        <v>23</v>
      </c>
      <c r="G94" s="63">
        <v>14</v>
      </c>
    </row>
    <row r="95" spans="1:7" s="18" customFormat="1" ht="27" customHeight="1" x14ac:dyDescent="0.25">
      <c r="A95" s="42" t="s">
        <v>31</v>
      </c>
      <c r="B95" s="43" t="s">
        <v>80</v>
      </c>
      <c r="C95" s="63">
        <v>65</v>
      </c>
      <c r="D95" s="64">
        <v>19.5</v>
      </c>
      <c r="E95" s="63">
        <v>83</v>
      </c>
      <c r="F95" s="63">
        <v>21</v>
      </c>
      <c r="G95" s="63">
        <v>13</v>
      </c>
    </row>
    <row r="96" spans="1:7" s="18" customFormat="1" ht="27" customHeight="1" x14ac:dyDescent="0.25">
      <c r="A96" s="42" t="s">
        <v>31</v>
      </c>
      <c r="B96" s="43" t="s">
        <v>80</v>
      </c>
      <c r="C96" s="63">
        <v>70</v>
      </c>
      <c r="D96" s="64">
        <v>20.9</v>
      </c>
      <c r="E96" s="63">
        <v>83</v>
      </c>
      <c r="F96" s="63">
        <v>19</v>
      </c>
      <c r="G96" s="63">
        <v>13</v>
      </c>
    </row>
    <row r="97" spans="1:7" s="18" customFormat="1" ht="27" customHeight="1" x14ac:dyDescent="0.25">
      <c r="A97" s="42" t="s">
        <v>31</v>
      </c>
      <c r="B97" s="43" t="s">
        <v>81</v>
      </c>
      <c r="C97" s="63">
        <v>20</v>
      </c>
      <c r="D97" s="64">
        <v>6</v>
      </c>
      <c r="E97" s="63">
        <v>79</v>
      </c>
      <c r="F97" s="63">
        <v>57</v>
      </c>
      <c r="G97" s="63">
        <v>11</v>
      </c>
    </row>
    <row r="98" spans="1:7" s="18" customFormat="1" ht="27" customHeight="1" x14ac:dyDescent="0.25">
      <c r="A98" s="42" t="s">
        <v>31</v>
      </c>
      <c r="B98" s="43" t="s">
        <v>81</v>
      </c>
      <c r="C98" s="63">
        <v>30</v>
      </c>
      <c r="D98" s="64">
        <v>9</v>
      </c>
      <c r="E98" s="63">
        <v>81</v>
      </c>
      <c r="F98" s="63">
        <v>44</v>
      </c>
      <c r="G98" s="63">
        <v>13</v>
      </c>
    </row>
    <row r="99" spans="1:7" s="18" customFormat="1" ht="27" customHeight="1" x14ac:dyDescent="0.25">
      <c r="A99" s="42" t="s">
        <v>31</v>
      </c>
      <c r="B99" s="43" t="s">
        <v>81</v>
      </c>
      <c r="C99" s="63">
        <v>40</v>
      </c>
      <c r="D99" s="64">
        <v>12</v>
      </c>
      <c r="E99" s="63">
        <v>82</v>
      </c>
      <c r="F99" s="63">
        <v>30</v>
      </c>
      <c r="G99" s="63">
        <v>15</v>
      </c>
    </row>
    <row r="100" spans="1:7" s="18" customFormat="1" ht="27" customHeight="1" x14ac:dyDescent="0.25">
      <c r="A100" s="42" t="s">
        <v>31</v>
      </c>
      <c r="B100" s="43" t="s">
        <v>81</v>
      </c>
      <c r="C100" s="63">
        <v>45</v>
      </c>
      <c r="D100" s="64">
        <v>13.5</v>
      </c>
      <c r="E100" s="63">
        <v>83</v>
      </c>
      <c r="F100" s="63">
        <v>28</v>
      </c>
      <c r="G100" s="63">
        <v>15</v>
      </c>
    </row>
    <row r="101" spans="1:7" s="18" customFormat="1" ht="27" customHeight="1" x14ac:dyDescent="0.25">
      <c r="A101" s="42" t="s">
        <v>31</v>
      </c>
      <c r="B101" s="43" t="s">
        <v>82</v>
      </c>
      <c r="C101" s="63" t="s">
        <v>83</v>
      </c>
      <c r="D101" s="64">
        <v>9.8000000000000007</v>
      </c>
      <c r="E101" s="63">
        <v>81</v>
      </c>
      <c r="F101" s="63">
        <v>40</v>
      </c>
      <c r="G101" s="63">
        <v>14</v>
      </c>
    </row>
    <row r="102" spans="1:7" s="18" customFormat="1" ht="27" customHeight="1" x14ac:dyDescent="0.25">
      <c r="A102" s="42" t="s">
        <v>31</v>
      </c>
      <c r="B102" s="43" t="s">
        <v>84</v>
      </c>
      <c r="C102" s="55">
        <v>60</v>
      </c>
      <c r="D102" s="67">
        <v>18</v>
      </c>
      <c r="E102" s="68">
        <v>83</v>
      </c>
      <c r="F102" s="68">
        <v>53</v>
      </c>
      <c r="G102" s="68">
        <v>1</v>
      </c>
    </row>
    <row r="103" spans="1:7" s="18" customFormat="1" ht="27" customHeight="1" x14ac:dyDescent="0.25">
      <c r="A103" s="42" t="s">
        <v>31</v>
      </c>
      <c r="B103" s="43" t="s">
        <v>85</v>
      </c>
      <c r="C103" s="55">
        <v>65</v>
      </c>
      <c r="D103" s="67">
        <v>19.5</v>
      </c>
      <c r="E103" s="68">
        <v>83</v>
      </c>
      <c r="F103" s="68">
        <v>53</v>
      </c>
      <c r="G103" s="68">
        <v>1</v>
      </c>
    </row>
    <row r="104" spans="1:7" s="18" customFormat="1" ht="27" customHeight="1" x14ac:dyDescent="0.25">
      <c r="A104" s="42" t="s">
        <v>31</v>
      </c>
      <c r="B104" s="43" t="s">
        <v>86</v>
      </c>
      <c r="C104" s="55">
        <v>70</v>
      </c>
      <c r="D104" s="67">
        <v>20.9</v>
      </c>
      <c r="E104" s="68">
        <v>83</v>
      </c>
      <c r="F104" s="68">
        <v>52</v>
      </c>
      <c r="G104" s="68">
        <v>1</v>
      </c>
    </row>
    <row r="105" spans="1:7" s="18" customFormat="1" ht="27" customHeight="1" x14ac:dyDescent="0.25">
      <c r="A105" s="42" t="s">
        <v>31</v>
      </c>
      <c r="B105" s="43" t="s">
        <v>87</v>
      </c>
      <c r="C105" s="55">
        <v>40</v>
      </c>
      <c r="D105" s="67">
        <v>12</v>
      </c>
      <c r="E105" s="68">
        <v>82</v>
      </c>
      <c r="F105" s="68">
        <v>54</v>
      </c>
      <c r="G105" s="68">
        <v>1</v>
      </c>
    </row>
    <row r="106" spans="1:7" s="18" customFormat="1" ht="27" customHeight="1" x14ac:dyDescent="0.25">
      <c r="A106" s="42" t="s">
        <v>31</v>
      </c>
      <c r="B106" s="43" t="s">
        <v>88</v>
      </c>
      <c r="C106" s="55">
        <v>45</v>
      </c>
      <c r="D106" s="67">
        <v>13.5</v>
      </c>
      <c r="E106" s="68">
        <v>83</v>
      </c>
      <c r="F106" s="68">
        <v>53</v>
      </c>
      <c r="G106" s="68">
        <v>1</v>
      </c>
    </row>
    <row r="107" spans="1:7" s="18" customFormat="1" ht="27" customHeight="1" x14ac:dyDescent="0.25">
      <c r="A107" s="42" t="s">
        <v>31</v>
      </c>
      <c r="B107" s="43" t="s">
        <v>89</v>
      </c>
      <c r="C107" s="55">
        <v>50</v>
      </c>
      <c r="D107" s="67">
        <v>14.9</v>
      </c>
      <c r="E107" s="68">
        <v>83</v>
      </c>
      <c r="F107" s="68">
        <v>53</v>
      </c>
      <c r="G107" s="68">
        <v>1</v>
      </c>
    </row>
    <row r="108" spans="1:7" s="18" customFormat="1" ht="27" customHeight="1" x14ac:dyDescent="0.25">
      <c r="A108" s="42" t="s">
        <v>31</v>
      </c>
      <c r="B108" s="43" t="s">
        <v>90</v>
      </c>
      <c r="C108" s="55">
        <v>40</v>
      </c>
      <c r="D108" s="67">
        <v>12</v>
      </c>
      <c r="E108" s="68">
        <v>82</v>
      </c>
      <c r="F108" s="68">
        <v>54</v>
      </c>
      <c r="G108" s="68">
        <v>2</v>
      </c>
    </row>
    <row r="109" spans="1:7" s="18" customFormat="1" ht="27" customHeight="1" x14ac:dyDescent="0.25">
      <c r="A109" s="42" t="s">
        <v>31</v>
      </c>
      <c r="B109" s="43" t="s">
        <v>91</v>
      </c>
      <c r="C109" s="55">
        <v>45</v>
      </c>
      <c r="D109" s="67">
        <v>13.5</v>
      </c>
      <c r="E109" s="68">
        <v>83</v>
      </c>
      <c r="F109" s="68">
        <v>53</v>
      </c>
      <c r="G109" s="68">
        <v>2</v>
      </c>
    </row>
    <row r="110" spans="1:7" s="18" customFormat="1" ht="27" customHeight="1" x14ac:dyDescent="0.25">
      <c r="A110" s="42" t="s">
        <v>31</v>
      </c>
      <c r="B110" s="43" t="s">
        <v>92</v>
      </c>
      <c r="C110" s="55">
        <v>50</v>
      </c>
      <c r="D110" s="67">
        <v>14.9</v>
      </c>
      <c r="E110" s="68">
        <v>83</v>
      </c>
      <c r="F110" s="68">
        <v>53</v>
      </c>
      <c r="G110" s="68">
        <v>2</v>
      </c>
    </row>
    <row r="111" spans="1:7" s="18" customFormat="1" ht="27" customHeight="1" x14ac:dyDescent="0.25">
      <c r="A111" s="42" t="s">
        <v>31</v>
      </c>
      <c r="B111" s="43" t="s">
        <v>93</v>
      </c>
      <c r="C111" s="55">
        <v>60</v>
      </c>
      <c r="D111" s="67">
        <v>18</v>
      </c>
      <c r="E111" s="68">
        <v>83</v>
      </c>
      <c r="F111" s="68">
        <v>53</v>
      </c>
      <c r="G111" s="68">
        <v>2</v>
      </c>
    </row>
    <row r="112" spans="1:7" s="18" customFormat="1" ht="27" customHeight="1" x14ac:dyDescent="0.25">
      <c r="A112" s="42" t="s">
        <v>31</v>
      </c>
      <c r="B112" s="43" t="s">
        <v>94</v>
      </c>
      <c r="C112" s="55">
        <v>65</v>
      </c>
      <c r="D112" s="67">
        <v>19.5</v>
      </c>
      <c r="E112" s="68">
        <v>83</v>
      </c>
      <c r="F112" s="68">
        <v>53</v>
      </c>
      <c r="G112" s="68">
        <v>2</v>
      </c>
    </row>
    <row r="113" spans="1:7" s="18" customFormat="1" ht="27" customHeight="1" x14ac:dyDescent="0.25">
      <c r="A113" s="42" t="s">
        <v>31</v>
      </c>
      <c r="B113" s="43" t="s">
        <v>95</v>
      </c>
      <c r="C113" s="55">
        <v>70</v>
      </c>
      <c r="D113" s="67">
        <v>20.9</v>
      </c>
      <c r="E113" s="68">
        <v>83</v>
      </c>
      <c r="F113" s="68">
        <v>52</v>
      </c>
      <c r="G113" s="68">
        <v>2</v>
      </c>
    </row>
    <row r="114" spans="1:7" s="18" customFormat="1" ht="27" customHeight="1" x14ac:dyDescent="0.25">
      <c r="A114" s="42" t="s">
        <v>31</v>
      </c>
      <c r="B114" s="43" t="s">
        <v>96</v>
      </c>
      <c r="C114" s="34">
        <v>45</v>
      </c>
      <c r="D114" s="34">
        <v>13.5</v>
      </c>
      <c r="E114" s="69">
        <v>83</v>
      </c>
      <c r="F114" s="69">
        <v>53</v>
      </c>
      <c r="G114" s="69">
        <v>1</v>
      </c>
    </row>
    <row r="115" spans="1:7" s="18" customFormat="1" ht="27" customHeight="1" x14ac:dyDescent="0.25">
      <c r="A115" s="42" t="s">
        <v>31</v>
      </c>
      <c r="B115" s="43" t="s">
        <v>97</v>
      </c>
      <c r="C115" s="34">
        <v>50</v>
      </c>
      <c r="D115" s="67">
        <v>14.9</v>
      </c>
      <c r="E115" s="69">
        <v>83</v>
      </c>
      <c r="F115" s="69">
        <v>53</v>
      </c>
      <c r="G115" s="69">
        <v>1</v>
      </c>
    </row>
    <row r="116" spans="1:7" s="18" customFormat="1" ht="27" customHeight="1" x14ac:dyDescent="0.25">
      <c r="A116" s="42" t="s">
        <v>31</v>
      </c>
      <c r="B116" s="43" t="s">
        <v>98</v>
      </c>
      <c r="C116" s="34">
        <v>55</v>
      </c>
      <c r="D116" s="34">
        <v>16.5</v>
      </c>
      <c r="E116" s="69">
        <v>83</v>
      </c>
      <c r="F116" s="69">
        <v>53</v>
      </c>
      <c r="G116" s="69">
        <v>1</v>
      </c>
    </row>
    <row r="117" spans="1:7" s="18" customFormat="1" ht="27" customHeight="1" x14ac:dyDescent="0.25">
      <c r="A117" s="42" t="s">
        <v>31</v>
      </c>
      <c r="B117" s="43" t="s">
        <v>99</v>
      </c>
      <c r="C117" s="55">
        <v>65</v>
      </c>
      <c r="D117" s="55">
        <v>19.5</v>
      </c>
      <c r="E117" s="61">
        <v>83</v>
      </c>
      <c r="F117" s="61">
        <v>53</v>
      </c>
      <c r="G117" s="61">
        <v>1</v>
      </c>
    </row>
    <row r="118" spans="1:7" s="18" customFormat="1" ht="27" customHeight="1" x14ac:dyDescent="0.25">
      <c r="A118" s="42" t="s">
        <v>31</v>
      </c>
      <c r="B118" s="43" t="s">
        <v>100</v>
      </c>
      <c r="C118" s="55">
        <v>70</v>
      </c>
      <c r="D118" s="67">
        <v>20.9</v>
      </c>
      <c r="E118" s="69">
        <v>83</v>
      </c>
      <c r="F118" s="69">
        <v>52</v>
      </c>
      <c r="G118" s="69">
        <v>1</v>
      </c>
    </row>
    <row r="119" spans="1:7" s="18" customFormat="1" ht="27" customHeight="1" x14ac:dyDescent="0.25">
      <c r="A119" s="42" t="s">
        <v>31</v>
      </c>
      <c r="B119" s="43" t="s">
        <v>101</v>
      </c>
      <c r="C119" s="55">
        <v>45</v>
      </c>
      <c r="D119" s="55">
        <v>13.5</v>
      </c>
      <c r="E119" s="61">
        <v>83</v>
      </c>
      <c r="F119" s="61">
        <v>53</v>
      </c>
      <c r="G119" s="61">
        <v>2</v>
      </c>
    </row>
    <row r="120" spans="1:7" s="18" customFormat="1" ht="27" customHeight="1" x14ac:dyDescent="0.25">
      <c r="A120" s="42" t="s">
        <v>31</v>
      </c>
      <c r="B120" s="43" t="s">
        <v>102</v>
      </c>
      <c r="C120" s="55">
        <v>50</v>
      </c>
      <c r="D120" s="62">
        <v>14.9</v>
      </c>
      <c r="E120" s="61">
        <v>83</v>
      </c>
      <c r="F120" s="61">
        <v>53</v>
      </c>
      <c r="G120" s="61">
        <v>2</v>
      </c>
    </row>
    <row r="121" spans="1:7" s="18" customFormat="1" ht="27" customHeight="1" x14ac:dyDescent="0.25">
      <c r="A121" s="42" t="s">
        <v>31</v>
      </c>
      <c r="B121" s="43" t="s">
        <v>103</v>
      </c>
      <c r="C121" s="34">
        <v>55</v>
      </c>
      <c r="D121" s="34">
        <v>16.5</v>
      </c>
      <c r="E121" s="69">
        <v>83</v>
      </c>
      <c r="F121" s="69">
        <v>53</v>
      </c>
      <c r="G121" s="69">
        <v>2</v>
      </c>
    </row>
    <row r="122" spans="1:7" s="18" customFormat="1" ht="27" customHeight="1" x14ac:dyDescent="0.25">
      <c r="A122" s="42" t="s">
        <v>31</v>
      </c>
      <c r="B122" s="43" t="s">
        <v>104</v>
      </c>
      <c r="C122" s="55">
        <v>65</v>
      </c>
      <c r="D122" s="55">
        <v>19.5</v>
      </c>
      <c r="E122" s="61">
        <v>83</v>
      </c>
      <c r="F122" s="61">
        <v>53</v>
      </c>
      <c r="G122" s="61">
        <v>2</v>
      </c>
    </row>
    <row r="123" spans="1:7" s="18" customFormat="1" ht="27" customHeight="1" x14ac:dyDescent="0.25">
      <c r="A123" s="42" t="s">
        <v>31</v>
      </c>
      <c r="B123" s="43" t="s">
        <v>105</v>
      </c>
      <c r="C123" s="55">
        <v>70</v>
      </c>
      <c r="D123" s="67">
        <v>20.9</v>
      </c>
      <c r="E123" s="69">
        <v>83</v>
      </c>
      <c r="F123" s="69">
        <v>52</v>
      </c>
      <c r="G123" s="69">
        <v>2</v>
      </c>
    </row>
    <row r="124" spans="1:7" s="18" customFormat="1" ht="27" customHeight="1" x14ac:dyDescent="0.25">
      <c r="A124" s="42" t="s">
        <v>31</v>
      </c>
      <c r="B124" s="43" t="s">
        <v>106</v>
      </c>
      <c r="C124" s="55">
        <v>45</v>
      </c>
      <c r="D124" s="55">
        <v>13.5</v>
      </c>
      <c r="E124" s="55">
        <v>83</v>
      </c>
      <c r="F124" s="55">
        <v>28</v>
      </c>
      <c r="G124" s="55">
        <v>15</v>
      </c>
    </row>
    <row r="125" spans="1:7" s="18" customFormat="1" ht="27" customHeight="1" x14ac:dyDescent="0.25">
      <c r="A125" s="42" t="s">
        <v>31</v>
      </c>
      <c r="B125" s="43" t="s">
        <v>107</v>
      </c>
      <c r="C125" s="55">
        <v>50</v>
      </c>
      <c r="D125" s="62">
        <v>14.9</v>
      </c>
      <c r="E125" s="55">
        <v>83</v>
      </c>
      <c r="F125" s="55">
        <v>27</v>
      </c>
      <c r="G125" s="55">
        <v>15</v>
      </c>
    </row>
    <row r="126" spans="1:7" s="18" customFormat="1" ht="27" customHeight="1" x14ac:dyDescent="0.25">
      <c r="A126" s="42" t="s">
        <v>31</v>
      </c>
      <c r="B126" s="43" t="s">
        <v>108</v>
      </c>
      <c r="C126" s="55">
        <v>55</v>
      </c>
      <c r="D126" s="34">
        <v>16.5</v>
      </c>
      <c r="E126" s="34">
        <v>83</v>
      </c>
      <c r="F126" s="34">
        <v>25</v>
      </c>
      <c r="G126" s="34">
        <v>14</v>
      </c>
    </row>
    <row r="127" spans="1:7" s="18" customFormat="1" ht="27" customHeight="1" x14ac:dyDescent="0.25">
      <c r="A127" s="42" t="s">
        <v>31</v>
      </c>
      <c r="B127" s="43" t="s">
        <v>109</v>
      </c>
      <c r="C127" s="55">
        <v>65</v>
      </c>
      <c r="D127" s="34">
        <v>19.5</v>
      </c>
      <c r="E127" s="34">
        <v>83</v>
      </c>
      <c r="F127" s="34">
        <v>21</v>
      </c>
      <c r="G127" s="34">
        <v>13</v>
      </c>
    </row>
    <row r="128" spans="1:7" s="18" customFormat="1" ht="27" customHeight="1" x14ac:dyDescent="0.25">
      <c r="A128" s="42" t="s">
        <v>31</v>
      </c>
      <c r="B128" s="43" t="s">
        <v>110</v>
      </c>
      <c r="C128" s="55">
        <v>70</v>
      </c>
      <c r="D128" s="67">
        <v>20.9</v>
      </c>
      <c r="E128" s="34">
        <v>83</v>
      </c>
      <c r="F128" s="34">
        <v>19</v>
      </c>
      <c r="G128" s="34">
        <v>13</v>
      </c>
    </row>
    <row r="129" spans="1:7" s="18" customFormat="1" ht="27" customHeight="1" x14ac:dyDescent="0.25">
      <c r="A129" s="42" t="s">
        <v>31</v>
      </c>
      <c r="B129" s="43" t="s">
        <v>151</v>
      </c>
      <c r="C129" s="55">
        <v>10</v>
      </c>
      <c r="D129" s="67" t="s">
        <v>60</v>
      </c>
      <c r="E129" s="68">
        <v>78</v>
      </c>
      <c r="F129" s="68">
        <v>178</v>
      </c>
      <c r="G129" s="68">
        <v>20</v>
      </c>
    </row>
    <row r="130" spans="1:7" s="18" customFormat="1" ht="27" customHeight="1" x14ac:dyDescent="0.25">
      <c r="A130" s="42" t="s">
        <v>31</v>
      </c>
      <c r="B130" s="43" t="s">
        <v>152</v>
      </c>
      <c r="C130" s="55">
        <v>15</v>
      </c>
      <c r="D130" s="67" t="s">
        <v>62</v>
      </c>
      <c r="E130" s="68">
        <v>79</v>
      </c>
      <c r="F130" s="68">
        <v>127</v>
      </c>
      <c r="G130" s="68">
        <v>22</v>
      </c>
    </row>
    <row r="131" spans="1:7" s="18" customFormat="1" ht="27" customHeight="1" x14ac:dyDescent="0.25">
      <c r="A131" s="42" t="s">
        <v>31</v>
      </c>
      <c r="B131" s="43" t="s">
        <v>153</v>
      </c>
      <c r="C131" s="55">
        <v>20</v>
      </c>
      <c r="D131" s="67" t="s">
        <v>64</v>
      </c>
      <c r="E131" s="68">
        <v>79</v>
      </c>
      <c r="F131" s="68">
        <v>75</v>
      </c>
      <c r="G131" s="68">
        <v>23</v>
      </c>
    </row>
    <row r="132" spans="1:7" s="18" customFormat="1" ht="27" customHeight="1" x14ac:dyDescent="0.25">
      <c r="A132" s="42" t="s">
        <v>232</v>
      </c>
      <c r="B132" s="43" t="s">
        <v>233</v>
      </c>
      <c r="C132" s="55">
        <v>25</v>
      </c>
      <c r="D132" s="67">
        <v>6.4</v>
      </c>
      <c r="E132" s="68">
        <v>79</v>
      </c>
      <c r="F132" s="68">
        <v>131</v>
      </c>
      <c r="G132" s="68" t="s">
        <v>234</v>
      </c>
    </row>
    <row r="133" spans="1:7" s="18" customFormat="1" ht="27" customHeight="1" x14ac:dyDescent="0.25">
      <c r="A133" s="42" t="s">
        <v>232</v>
      </c>
      <c r="B133" s="43" t="s">
        <v>235</v>
      </c>
      <c r="C133" s="55">
        <v>15</v>
      </c>
      <c r="D133" s="67">
        <v>3.8</v>
      </c>
      <c r="E133" s="68">
        <v>79</v>
      </c>
      <c r="F133" s="68">
        <v>152</v>
      </c>
      <c r="G133" s="68">
        <v>20</v>
      </c>
    </row>
    <row r="134" spans="1:7" s="18" customFormat="1" ht="27" customHeight="1" x14ac:dyDescent="0.25">
      <c r="A134" s="42" t="s">
        <v>232</v>
      </c>
      <c r="B134" s="43" t="s">
        <v>236</v>
      </c>
      <c r="C134" s="55">
        <v>23</v>
      </c>
      <c r="D134" s="67">
        <v>5.9</v>
      </c>
      <c r="E134" s="68">
        <v>79</v>
      </c>
      <c r="F134" s="68">
        <v>135</v>
      </c>
      <c r="G134" s="68">
        <v>26</v>
      </c>
    </row>
    <row r="135" spans="1:7" s="18" customFormat="1" ht="27" customHeight="1" x14ac:dyDescent="0.25">
      <c r="A135" s="42" t="s">
        <v>232</v>
      </c>
      <c r="B135" s="43" t="s">
        <v>237</v>
      </c>
      <c r="C135" s="55">
        <v>34</v>
      </c>
      <c r="D135" s="67">
        <v>9.1999999999999993</v>
      </c>
      <c r="E135" s="68">
        <v>80</v>
      </c>
      <c r="F135" s="68">
        <v>123</v>
      </c>
      <c r="G135" s="68">
        <v>29</v>
      </c>
    </row>
    <row r="136" spans="1:7" s="18" customFormat="1" ht="27" customHeight="1" x14ac:dyDescent="0.25">
      <c r="A136" s="42" t="s">
        <v>232</v>
      </c>
      <c r="B136" s="43" t="s">
        <v>238</v>
      </c>
      <c r="C136" s="55">
        <v>50</v>
      </c>
      <c r="D136" s="67">
        <v>11.9</v>
      </c>
      <c r="E136" s="68">
        <v>80</v>
      </c>
      <c r="F136" s="68">
        <v>146</v>
      </c>
      <c r="G136" s="68">
        <v>28.1</v>
      </c>
    </row>
    <row r="137" spans="1:7" s="18" customFormat="1" ht="27" customHeight="1" x14ac:dyDescent="0.25">
      <c r="A137" s="42" t="s">
        <v>232</v>
      </c>
      <c r="B137" s="43" t="s">
        <v>239</v>
      </c>
      <c r="C137" s="55">
        <v>68</v>
      </c>
      <c r="D137" s="67">
        <v>15.5</v>
      </c>
      <c r="E137" s="68">
        <v>79</v>
      </c>
      <c r="F137" s="68">
        <v>171</v>
      </c>
      <c r="G137" s="68">
        <v>27</v>
      </c>
    </row>
    <row r="138" spans="1:7" s="18" customFormat="1" ht="27" customHeight="1" x14ac:dyDescent="0.25">
      <c r="A138" s="42" t="s">
        <v>232</v>
      </c>
      <c r="B138" s="43" t="s">
        <v>343</v>
      </c>
      <c r="C138" s="55">
        <v>25</v>
      </c>
      <c r="D138" s="67">
        <v>6.4</v>
      </c>
      <c r="E138" s="68">
        <v>79</v>
      </c>
      <c r="F138" s="68">
        <v>131</v>
      </c>
      <c r="G138" s="68" t="s">
        <v>234</v>
      </c>
    </row>
    <row r="139" spans="1:7" s="18" customFormat="1" ht="27" customHeight="1" x14ac:dyDescent="0.25">
      <c r="A139" s="42" t="s">
        <v>232</v>
      </c>
      <c r="B139" s="43" t="s">
        <v>344</v>
      </c>
      <c r="C139" s="55">
        <v>15</v>
      </c>
      <c r="D139" s="67">
        <v>3.8</v>
      </c>
      <c r="E139" s="68">
        <v>79</v>
      </c>
      <c r="F139" s="68">
        <v>152</v>
      </c>
      <c r="G139" s="68">
        <v>20</v>
      </c>
    </row>
    <row r="140" spans="1:7" s="18" customFormat="1" ht="27" customHeight="1" x14ac:dyDescent="0.25">
      <c r="A140" s="42" t="s">
        <v>232</v>
      </c>
      <c r="B140" s="43" t="s">
        <v>345</v>
      </c>
      <c r="C140" s="55">
        <v>23</v>
      </c>
      <c r="D140" s="67">
        <v>5.9</v>
      </c>
      <c r="E140" s="68">
        <v>79</v>
      </c>
      <c r="F140" s="68">
        <v>135</v>
      </c>
      <c r="G140" s="68">
        <v>26</v>
      </c>
    </row>
    <row r="141" spans="1:7" s="18" customFormat="1" ht="27" customHeight="1" x14ac:dyDescent="0.25">
      <c r="A141" s="42" t="s">
        <v>232</v>
      </c>
      <c r="B141" s="43" t="s">
        <v>346</v>
      </c>
      <c r="C141" s="55">
        <v>34</v>
      </c>
      <c r="D141" s="67">
        <v>9.1999999999999993</v>
      </c>
      <c r="E141" s="68">
        <v>80</v>
      </c>
      <c r="F141" s="68">
        <v>123</v>
      </c>
      <c r="G141" s="68">
        <v>29</v>
      </c>
    </row>
    <row r="142" spans="1:7" s="18" customFormat="1" ht="27" customHeight="1" x14ac:dyDescent="0.25">
      <c r="A142" s="42" t="s">
        <v>232</v>
      </c>
      <c r="B142" s="43" t="s">
        <v>347</v>
      </c>
      <c r="C142" s="55">
        <v>50</v>
      </c>
      <c r="D142" s="67">
        <v>11.9</v>
      </c>
      <c r="E142" s="68">
        <v>80</v>
      </c>
      <c r="F142" s="68">
        <v>146</v>
      </c>
      <c r="G142" s="68">
        <v>28.1</v>
      </c>
    </row>
    <row r="143" spans="1:7" s="18" customFormat="1" ht="27" customHeight="1" x14ac:dyDescent="0.25">
      <c r="A143" s="42" t="s">
        <v>232</v>
      </c>
      <c r="B143" s="43" t="s">
        <v>348</v>
      </c>
      <c r="C143" s="55">
        <v>68</v>
      </c>
      <c r="D143" s="67">
        <v>15.5</v>
      </c>
      <c r="E143" s="68">
        <v>79</v>
      </c>
      <c r="F143" s="68">
        <v>171</v>
      </c>
      <c r="G143" s="68">
        <v>27</v>
      </c>
    </row>
    <row r="144" spans="1:7" s="18" customFormat="1" ht="27" customHeight="1" x14ac:dyDescent="0.25">
      <c r="A144" s="42" t="s">
        <v>338</v>
      </c>
      <c r="B144" s="43" t="s">
        <v>342</v>
      </c>
      <c r="C144" s="55">
        <v>28.6</v>
      </c>
      <c r="D144" s="67">
        <v>10.6</v>
      </c>
      <c r="E144" s="68">
        <v>80</v>
      </c>
      <c r="F144" s="68">
        <v>229</v>
      </c>
      <c r="G144" s="68">
        <v>10</v>
      </c>
    </row>
    <row r="145" spans="1:7" s="18" customFormat="1" ht="27" customHeight="1" x14ac:dyDescent="0.25">
      <c r="A145" s="45" t="s">
        <v>52</v>
      </c>
      <c r="B145" s="35" t="s">
        <v>113</v>
      </c>
      <c r="C145" s="50">
        <v>18</v>
      </c>
      <c r="D145" s="50"/>
      <c r="E145" s="50">
        <v>80</v>
      </c>
      <c r="F145" s="50">
        <v>181</v>
      </c>
      <c r="G145" s="50">
        <v>7</v>
      </c>
    </row>
    <row r="146" spans="1:7" s="18" customFormat="1" ht="27" customHeight="1" x14ac:dyDescent="0.25">
      <c r="A146" s="45" t="s">
        <v>52</v>
      </c>
      <c r="B146" s="35" t="s">
        <v>114</v>
      </c>
      <c r="C146" s="50">
        <v>18</v>
      </c>
      <c r="D146" s="50"/>
      <c r="E146" s="50">
        <v>80</v>
      </c>
      <c r="F146" s="50">
        <v>181</v>
      </c>
      <c r="G146" s="50">
        <v>7</v>
      </c>
    </row>
    <row r="147" spans="1:7" s="18" customFormat="1" ht="27" customHeight="1" x14ac:dyDescent="0.25">
      <c r="A147" s="42" t="s">
        <v>188</v>
      </c>
      <c r="B147" s="43" t="s">
        <v>248</v>
      </c>
      <c r="C147" s="55">
        <v>24.3</v>
      </c>
      <c r="D147" s="67">
        <v>7.3</v>
      </c>
      <c r="E147" s="68">
        <v>84</v>
      </c>
      <c r="F147" s="68">
        <v>367</v>
      </c>
      <c r="G147" s="68">
        <v>20</v>
      </c>
    </row>
    <row r="148" spans="1:7" s="18" customFormat="1" ht="27" customHeight="1" x14ac:dyDescent="0.25">
      <c r="A148" s="42" t="s">
        <v>188</v>
      </c>
      <c r="B148" s="43" t="s">
        <v>249</v>
      </c>
      <c r="C148" s="55">
        <v>24.3</v>
      </c>
      <c r="D148" s="67">
        <v>7.3</v>
      </c>
      <c r="E148" s="68">
        <v>84</v>
      </c>
      <c r="F148" s="68">
        <v>367</v>
      </c>
      <c r="G148" s="68">
        <v>20</v>
      </c>
    </row>
    <row r="149" spans="1:7" s="18" customFormat="1" ht="27" customHeight="1" x14ac:dyDescent="0.25">
      <c r="A149" s="42" t="s">
        <v>188</v>
      </c>
      <c r="B149" s="43" t="s">
        <v>250</v>
      </c>
      <c r="C149" s="55">
        <v>28.5</v>
      </c>
      <c r="D149" s="67">
        <v>8.1999999999999993</v>
      </c>
      <c r="E149" s="68">
        <v>83</v>
      </c>
      <c r="F149" s="68">
        <v>191</v>
      </c>
      <c r="G149" s="68">
        <v>25</v>
      </c>
    </row>
    <row r="150" spans="1:7" s="18" customFormat="1" ht="27" customHeight="1" x14ac:dyDescent="0.25">
      <c r="A150" s="42" t="s">
        <v>34</v>
      </c>
      <c r="B150" s="43" t="s">
        <v>111</v>
      </c>
      <c r="C150" s="55">
        <v>20</v>
      </c>
      <c r="D150" s="67">
        <v>6.8</v>
      </c>
      <c r="E150" s="68">
        <v>79</v>
      </c>
      <c r="F150" s="68">
        <v>222</v>
      </c>
      <c r="G150" s="68">
        <v>13</v>
      </c>
    </row>
    <row r="151" spans="1:7" s="18" customFormat="1" ht="27" customHeight="1" x14ac:dyDescent="0.25">
      <c r="A151" s="42" t="s">
        <v>208</v>
      </c>
      <c r="B151" s="43" t="s">
        <v>275</v>
      </c>
      <c r="C151" s="55">
        <v>11</v>
      </c>
      <c r="D151" s="67">
        <v>3</v>
      </c>
      <c r="E151" s="68">
        <v>81</v>
      </c>
      <c r="F151" s="68">
        <v>131</v>
      </c>
      <c r="G151" s="68">
        <v>18</v>
      </c>
    </row>
    <row r="152" spans="1:7" s="18" customFormat="1" ht="27" customHeight="1" x14ac:dyDescent="0.25">
      <c r="A152" s="42" t="s">
        <v>208</v>
      </c>
      <c r="B152" s="43" t="s">
        <v>276</v>
      </c>
      <c r="C152" s="55">
        <v>15</v>
      </c>
      <c r="D152" s="67">
        <v>4.3</v>
      </c>
      <c r="E152" s="68">
        <v>82</v>
      </c>
      <c r="F152" s="68">
        <v>117</v>
      </c>
      <c r="G152" s="68">
        <v>18</v>
      </c>
    </row>
    <row r="153" spans="1:7" s="18" customFormat="1" ht="27" customHeight="1" x14ac:dyDescent="0.25">
      <c r="A153" s="42" t="s">
        <v>208</v>
      </c>
      <c r="B153" s="43" t="s">
        <v>277</v>
      </c>
      <c r="C153" s="55">
        <v>21.9</v>
      </c>
      <c r="D153" s="67">
        <v>6</v>
      </c>
      <c r="E153" s="68">
        <v>83</v>
      </c>
      <c r="F153" s="68">
        <v>92</v>
      </c>
      <c r="G153" s="68">
        <v>18</v>
      </c>
    </row>
    <row r="154" spans="1:7" s="18" customFormat="1" ht="27" customHeight="1" x14ac:dyDescent="0.25">
      <c r="A154" s="42" t="s">
        <v>208</v>
      </c>
      <c r="B154" s="43" t="s">
        <v>278</v>
      </c>
      <c r="C154" s="55">
        <v>25.9</v>
      </c>
      <c r="D154" s="67">
        <v>7.6</v>
      </c>
      <c r="E154" s="68">
        <v>83</v>
      </c>
      <c r="F154" s="68">
        <v>90</v>
      </c>
      <c r="G154" s="68">
        <v>18</v>
      </c>
    </row>
    <row r="155" spans="1:7" s="18" customFormat="1" ht="27" customHeight="1" x14ac:dyDescent="0.25">
      <c r="A155" s="42" t="s">
        <v>208</v>
      </c>
      <c r="B155" s="43" t="s">
        <v>279</v>
      </c>
      <c r="C155" s="55">
        <v>32.5</v>
      </c>
      <c r="D155" s="67">
        <v>9.8000000000000007</v>
      </c>
      <c r="E155" s="68">
        <v>82</v>
      </c>
      <c r="F155" s="68">
        <v>87</v>
      </c>
      <c r="G155" s="68">
        <v>17</v>
      </c>
    </row>
    <row r="156" spans="1:7" s="18" customFormat="1" ht="27" customHeight="1" x14ac:dyDescent="0.25">
      <c r="A156" s="42" t="s">
        <v>208</v>
      </c>
      <c r="B156" s="43" t="s">
        <v>280</v>
      </c>
      <c r="C156" s="55">
        <v>39.4</v>
      </c>
      <c r="D156" s="67">
        <v>10.8</v>
      </c>
      <c r="E156" s="68">
        <v>81</v>
      </c>
      <c r="F156" s="68">
        <v>84</v>
      </c>
      <c r="G156" s="68">
        <v>15</v>
      </c>
    </row>
    <row r="157" spans="1:7" s="18" customFormat="1" ht="27" customHeight="1" x14ac:dyDescent="0.25">
      <c r="A157" s="42" t="s">
        <v>208</v>
      </c>
      <c r="B157" s="43" t="s">
        <v>281</v>
      </c>
      <c r="C157" s="55">
        <v>45</v>
      </c>
      <c r="D157" s="67">
        <v>13.5</v>
      </c>
      <c r="E157" s="68">
        <v>81</v>
      </c>
      <c r="F157" s="68">
        <v>86</v>
      </c>
      <c r="G157" s="68">
        <v>16</v>
      </c>
    </row>
    <row r="158" spans="1:7" s="18" customFormat="1" ht="27" customHeight="1" x14ac:dyDescent="0.25">
      <c r="A158" s="42" t="s">
        <v>208</v>
      </c>
      <c r="B158" s="43" t="s">
        <v>282</v>
      </c>
      <c r="C158" s="55">
        <v>49.9</v>
      </c>
      <c r="D158" s="67">
        <v>14.9</v>
      </c>
      <c r="E158" s="68">
        <v>82</v>
      </c>
      <c r="F158" s="68">
        <v>87</v>
      </c>
      <c r="G158" s="68">
        <v>16</v>
      </c>
    </row>
    <row r="159" spans="1:7" s="18" customFormat="1" ht="27" customHeight="1" x14ac:dyDescent="0.25">
      <c r="A159" s="42" t="s">
        <v>208</v>
      </c>
      <c r="B159" s="43" t="s">
        <v>283</v>
      </c>
      <c r="C159" s="55">
        <v>63.6</v>
      </c>
      <c r="D159" s="67">
        <v>18.2</v>
      </c>
      <c r="E159" s="68">
        <v>82</v>
      </c>
      <c r="F159" s="68">
        <v>92</v>
      </c>
      <c r="G159" s="68">
        <v>16</v>
      </c>
    </row>
  </sheetData>
  <autoFilter ref="A4:G4" xr:uid="{A0FC62E5-07DC-4F5B-BC98-8A3333606704}">
    <sortState ref="A5:G159">
      <sortCondition ref="A4"/>
    </sortState>
  </autoFilter>
  <mergeCells count="1">
    <mergeCell ref="A2:G2"/>
  </mergeCells>
  <pageMargins left="0.70866141732283472" right="0.70866141732283472" top="0.7480314960629921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6007-84C5-4CE2-AC21-01CE59C70E11}">
  <sheetPr>
    <pageSetUpPr fitToPage="1"/>
  </sheetPr>
  <dimension ref="A2:AT33"/>
  <sheetViews>
    <sheetView zoomScale="80" zoomScaleNormal="80" workbookViewId="0">
      <pane ySplit="4" topLeftCell="A5" activePane="bottomLeft" state="frozen"/>
      <selection pane="bottomLeft" activeCell="B5" sqref="B5:B33"/>
    </sheetView>
  </sheetViews>
  <sheetFormatPr defaultRowHeight="15" x14ac:dyDescent="0.25"/>
  <cols>
    <col min="1" max="1" width="22.140625" style="18" customWidth="1"/>
    <col min="2" max="2" width="34" style="18" customWidth="1"/>
    <col min="3" max="4" width="19.140625" style="17" customWidth="1"/>
    <col min="5" max="6" width="19.140625" style="27" customWidth="1"/>
    <col min="7" max="7" width="21.42578125" style="27" customWidth="1"/>
    <col min="8" max="8" width="25.85546875" style="18" customWidth="1"/>
    <col min="9" max="16384" width="9.140625" style="18"/>
  </cols>
  <sheetData>
    <row r="2" spans="1:46" ht="24.75" customHeight="1" x14ac:dyDescent="0.25">
      <c r="A2" s="74" t="s">
        <v>8</v>
      </c>
      <c r="B2" s="74"/>
      <c r="C2" s="74"/>
      <c r="D2" s="74"/>
      <c r="E2" s="74"/>
      <c r="F2" s="85"/>
      <c r="G2" s="85"/>
      <c r="H2" s="15"/>
      <c r="I2" s="15"/>
      <c r="J2" s="14"/>
    </row>
    <row r="3" spans="1:46" ht="18" customHeight="1" x14ac:dyDescent="0.25"/>
    <row r="4" spans="1:46" ht="70.5" customHeight="1" x14ac:dyDescent="0.25">
      <c r="A4" s="13" t="s">
        <v>0</v>
      </c>
      <c r="B4" s="13"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ht="25.5" customHeight="1" x14ac:dyDescent="0.25">
      <c r="A5" s="35" t="s">
        <v>356</v>
      </c>
      <c r="B5" s="35" t="s">
        <v>411</v>
      </c>
      <c r="C5" s="34">
        <v>19.899999999999999</v>
      </c>
      <c r="D5" s="34">
        <v>5.92</v>
      </c>
      <c r="E5" s="49">
        <v>79</v>
      </c>
      <c r="F5" s="49" t="s">
        <v>395</v>
      </c>
      <c r="G5" s="49" t="s">
        <v>396</v>
      </c>
    </row>
    <row r="6" spans="1:46" ht="25.5" customHeight="1" x14ac:dyDescent="0.25">
      <c r="A6" s="35" t="s">
        <v>356</v>
      </c>
      <c r="B6" s="35" t="s">
        <v>412</v>
      </c>
      <c r="C6" s="34">
        <v>25.1</v>
      </c>
      <c r="D6" s="34">
        <v>5.92</v>
      </c>
      <c r="E6" s="49">
        <v>79</v>
      </c>
      <c r="F6" s="49" t="s">
        <v>395</v>
      </c>
      <c r="G6" s="49" t="s">
        <v>396</v>
      </c>
    </row>
    <row r="7" spans="1:46" ht="25.5" customHeight="1" x14ac:dyDescent="0.25">
      <c r="A7" s="35" t="s">
        <v>356</v>
      </c>
      <c r="B7" s="35" t="s">
        <v>413</v>
      </c>
      <c r="C7" s="34">
        <v>30</v>
      </c>
      <c r="D7" s="34">
        <v>5.92</v>
      </c>
      <c r="E7" s="49">
        <v>79</v>
      </c>
      <c r="F7" s="49" t="s">
        <v>395</v>
      </c>
      <c r="G7" s="49" t="s">
        <v>396</v>
      </c>
    </row>
    <row r="8" spans="1:46" ht="25.5" customHeight="1" x14ac:dyDescent="0.25">
      <c r="A8" s="35" t="s">
        <v>356</v>
      </c>
      <c r="B8" s="35" t="s">
        <v>414</v>
      </c>
      <c r="C8" s="34">
        <v>35</v>
      </c>
      <c r="D8" s="34">
        <v>5.92</v>
      </c>
      <c r="E8" s="49">
        <v>80</v>
      </c>
      <c r="F8" s="49" t="s">
        <v>395</v>
      </c>
      <c r="G8" s="49" t="s">
        <v>396</v>
      </c>
    </row>
    <row r="9" spans="1:46" ht="25.5" customHeight="1" x14ac:dyDescent="0.25">
      <c r="A9" s="35" t="s">
        <v>356</v>
      </c>
      <c r="B9" s="35" t="s">
        <v>415</v>
      </c>
      <c r="C9" s="34">
        <v>45</v>
      </c>
      <c r="D9" s="34">
        <v>13.06</v>
      </c>
      <c r="E9" s="49">
        <v>80</v>
      </c>
      <c r="F9" s="49" t="s">
        <v>395</v>
      </c>
      <c r="G9" s="49" t="s">
        <v>396</v>
      </c>
    </row>
    <row r="10" spans="1:46" ht="25.5" customHeight="1" x14ac:dyDescent="0.25">
      <c r="A10" s="35" t="s">
        <v>356</v>
      </c>
      <c r="B10" s="35" t="s">
        <v>416</v>
      </c>
      <c r="C10" s="34">
        <v>49.9</v>
      </c>
      <c r="D10" s="34">
        <v>13.06</v>
      </c>
      <c r="E10" s="49">
        <v>80</v>
      </c>
      <c r="F10" s="49" t="s">
        <v>395</v>
      </c>
      <c r="G10" s="49" t="s">
        <v>396</v>
      </c>
    </row>
    <row r="11" spans="1:46" ht="25.5" customHeight="1" x14ac:dyDescent="0.25">
      <c r="A11" s="35" t="s">
        <v>356</v>
      </c>
      <c r="B11" s="35" t="s">
        <v>417</v>
      </c>
      <c r="C11" s="34">
        <v>60</v>
      </c>
      <c r="D11" s="34">
        <v>13.06</v>
      </c>
      <c r="E11" s="49">
        <v>80</v>
      </c>
      <c r="F11" s="49" t="s">
        <v>395</v>
      </c>
      <c r="G11" s="49" t="s">
        <v>396</v>
      </c>
    </row>
    <row r="12" spans="1:46" ht="25.5" customHeight="1" x14ac:dyDescent="0.25">
      <c r="A12" s="35" t="s">
        <v>221</v>
      </c>
      <c r="B12" s="35" t="s">
        <v>388</v>
      </c>
      <c r="C12" s="34">
        <v>45</v>
      </c>
      <c r="D12" s="34">
        <v>18</v>
      </c>
      <c r="E12" s="49">
        <v>81</v>
      </c>
      <c r="F12" s="49">
        <v>48</v>
      </c>
      <c r="G12" s="49">
        <v>13</v>
      </c>
    </row>
    <row r="13" spans="1:46" ht="25.5" customHeight="1" x14ac:dyDescent="0.25">
      <c r="A13" s="35" t="s">
        <v>221</v>
      </c>
      <c r="B13" s="35" t="s">
        <v>389</v>
      </c>
      <c r="C13" s="34">
        <v>60</v>
      </c>
      <c r="D13" s="34">
        <v>24</v>
      </c>
      <c r="E13" s="49">
        <v>81</v>
      </c>
      <c r="F13" s="49">
        <v>50</v>
      </c>
      <c r="G13" s="49">
        <v>13</v>
      </c>
    </row>
    <row r="14" spans="1:46" ht="25.5" customHeight="1" x14ac:dyDescent="0.25">
      <c r="A14" s="35" t="s">
        <v>221</v>
      </c>
      <c r="B14" s="35" t="s">
        <v>409</v>
      </c>
      <c r="C14" s="34">
        <v>30</v>
      </c>
      <c r="D14" s="34">
        <v>12</v>
      </c>
      <c r="E14" s="49">
        <v>91</v>
      </c>
      <c r="F14" s="49">
        <v>32</v>
      </c>
      <c r="G14" s="49">
        <v>8</v>
      </c>
    </row>
    <row r="15" spans="1:46" ht="25.5" customHeight="1" x14ac:dyDescent="0.25">
      <c r="A15" s="35" t="s">
        <v>221</v>
      </c>
      <c r="B15" s="35" t="s">
        <v>418</v>
      </c>
      <c r="C15" s="34">
        <v>40</v>
      </c>
      <c r="D15" s="34">
        <v>16</v>
      </c>
      <c r="E15" s="49">
        <v>91</v>
      </c>
      <c r="F15" s="49">
        <v>31</v>
      </c>
      <c r="G15" s="49">
        <v>8</v>
      </c>
    </row>
    <row r="16" spans="1:46" ht="25.5" customHeight="1" x14ac:dyDescent="0.25">
      <c r="A16" s="35" t="s">
        <v>31</v>
      </c>
      <c r="B16" s="35" t="s">
        <v>115</v>
      </c>
      <c r="C16" s="34">
        <v>20</v>
      </c>
      <c r="D16" s="34">
        <v>6</v>
      </c>
      <c r="E16" s="49">
        <v>78</v>
      </c>
      <c r="F16" s="49">
        <v>74</v>
      </c>
      <c r="G16" s="49">
        <v>16</v>
      </c>
    </row>
    <row r="17" spans="1:7" ht="25.5" customHeight="1" x14ac:dyDescent="0.25">
      <c r="A17" s="35" t="s">
        <v>31</v>
      </c>
      <c r="B17" s="35" t="s">
        <v>116</v>
      </c>
      <c r="C17" s="34" t="s">
        <v>117</v>
      </c>
      <c r="D17" s="34">
        <v>9.8000000000000007</v>
      </c>
      <c r="E17" s="49">
        <v>81</v>
      </c>
      <c r="F17" s="49">
        <v>49</v>
      </c>
      <c r="G17" s="49">
        <v>9</v>
      </c>
    </row>
    <row r="18" spans="1:7" ht="25.5" customHeight="1" x14ac:dyDescent="0.25">
      <c r="A18" s="35" t="s">
        <v>31</v>
      </c>
      <c r="B18" s="35" t="s">
        <v>116</v>
      </c>
      <c r="C18" s="34">
        <v>30</v>
      </c>
      <c r="D18" s="34">
        <v>9</v>
      </c>
      <c r="E18" s="49">
        <v>80</v>
      </c>
      <c r="F18" s="49">
        <v>54</v>
      </c>
      <c r="G18" s="49">
        <v>11</v>
      </c>
    </row>
    <row r="19" spans="1:7" ht="25.5" customHeight="1" x14ac:dyDescent="0.25">
      <c r="A19" s="35" t="s">
        <v>31</v>
      </c>
      <c r="B19" s="35" t="s">
        <v>118</v>
      </c>
      <c r="C19" s="34">
        <v>40</v>
      </c>
      <c r="D19" s="34">
        <v>12</v>
      </c>
      <c r="E19" s="49">
        <v>82</v>
      </c>
      <c r="F19" s="49">
        <v>34</v>
      </c>
      <c r="G19" s="49">
        <v>5</v>
      </c>
    </row>
    <row r="20" spans="1:7" ht="25.5" customHeight="1" x14ac:dyDescent="0.25">
      <c r="A20" s="35" t="s">
        <v>31</v>
      </c>
      <c r="B20" s="35" t="s">
        <v>119</v>
      </c>
      <c r="C20" s="34">
        <v>45</v>
      </c>
      <c r="D20" s="34">
        <v>13.5</v>
      </c>
      <c r="E20" s="49">
        <v>82</v>
      </c>
      <c r="F20" s="49">
        <v>36</v>
      </c>
      <c r="G20" s="49">
        <v>5</v>
      </c>
    </row>
    <row r="21" spans="1:7" ht="25.5" customHeight="1" x14ac:dyDescent="0.25">
      <c r="A21" s="35" t="s">
        <v>31</v>
      </c>
      <c r="B21" s="35" t="s">
        <v>120</v>
      </c>
      <c r="C21" s="34">
        <v>50</v>
      </c>
      <c r="D21" s="34">
        <v>14.9</v>
      </c>
      <c r="E21" s="49">
        <v>82</v>
      </c>
      <c r="F21" s="49">
        <v>38</v>
      </c>
      <c r="G21" s="49">
        <v>5</v>
      </c>
    </row>
    <row r="22" spans="1:7" ht="25.5" customHeight="1" x14ac:dyDescent="0.25">
      <c r="A22" s="35" t="s">
        <v>31</v>
      </c>
      <c r="B22" s="35" t="s">
        <v>121</v>
      </c>
      <c r="C22" s="34">
        <v>60</v>
      </c>
      <c r="D22" s="34">
        <v>18</v>
      </c>
      <c r="E22" s="49">
        <v>82</v>
      </c>
      <c r="F22" s="49">
        <v>43</v>
      </c>
      <c r="G22" s="49">
        <v>5</v>
      </c>
    </row>
    <row r="23" spans="1:7" ht="25.5" customHeight="1" x14ac:dyDescent="0.25">
      <c r="A23" s="35" t="s">
        <v>31</v>
      </c>
      <c r="B23" s="35" t="s">
        <v>122</v>
      </c>
      <c r="C23" s="34">
        <v>65</v>
      </c>
      <c r="D23" s="34">
        <v>19.5</v>
      </c>
      <c r="E23" s="49">
        <v>82</v>
      </c>
      <c r="F23" s="49">
        <v>45</v>
      </c>
      <c r="G23" s="49">
        <v>5</v>
      </c>
    </row>
    <row r="24" spans="1:7" ht="25.5" customHeight="1" x14ac:dyDescent="0.25">
      <c r="A24" s="35" t="s">
        <v>31</v>
      </c>
      <c r="B24" s="35" t="s">
        <v>123</v>
      </c>
      <c r="C24" s="34">
        <v>70</v>
      </c>
      <c r="D24" s="34">
        <v>20.9</v>
      </c>
      <c r="E24" s="49">
        <v>81</v>
      </c>
      <c r="F24" s="49">
        <v>47</v>
      </c>
      <c r="G24" s="49">
        <v>5</v>
      </c>
    </row>
    <row r="25" spans="1:7" ht="25.5" customHeight="1" x14ac:dyDescent="0.25">
      <c r="A25" s="35" t="s">
        <v>31</v>
      </c>
      <c r="B25" s="35" t="s">
        <v>124</v>
      </c>
      <c r="C25" s="34" t="s">
        <v>117</v>
      </c>
      <c r="D25" s="34">
        <v>9.8000000000000007</v>
      </c>
      <c r="E25" s="49">
        <v>81</v>
      </c>
      <c r="F25" s="49">
        <v>49</v>
      </c>
      <c r="G25" s="49">
        <v>1</v>
      </c>
    </row>
    <row r="26" spans="1:7" ht="25.5" customHeight="1" x14ac:dyDescent="0.25">
      <c r="A26" s="35" t="s">
        <v>31</v>
      </c>
      <c r="B26" s="35" t="s">
        <v>125</v>
      </c>
      <c r="C26" s="34">
        <v>70</v>
      </c>
      <c r="D26" s="34">
        <v>20.9</v>
      </c>
      <c r="E26" s="49">
        <v>83</v>
      </c>
      <c r="F26" s="49">
        <v>47</v>
      </c>
      <c r="G26" s="49">
        <v>1</v>
      </c>
    </row>
    <row r="27" spans="1:7" ht="25.5" customHeight="1" x14ac:dyDescent="0.25">
      <c r="A27" s="35" t="s">
        <v>31</v>
      </c>
      <c r="B27" s="35" t="s">
        <v>126</v>
      </c>
      <c r="C27" s="34">
        <v>65</v>
      </c>
      <c r="D27" s="34">
        <v>19.5</v>
      </c>
      <c r="E27" s="49">
        <v>83</v>
      </c>
      <c r="F27" s="49">
        <v>45</v>
      </c>
      <c r="G27" s="49">
        <v>1</v>
      </c>
    </row>
    <row r="28" spans="1:7" ht="25.5" customHeight="1" x14ac:dyDescent="0.25">
      <c r="A28" s="35" t="s">
        <v>31</v>
      </c>
      <c r="B28" s="35" t="s">
        <v>127</v>
      </c>
      <c r="C28" s="34">
        <v>60</v>
      </c>
      <c r="D28" s="34">
        <v>18</v>
      </c>
      <c r="E28" s="49">
        <v>83</v>
      </c>
      <c r="F28" s="49">
        <v>43</v>
      </c>
      <c r="G28" s="49">
        <v>1</v>
      </c>
    </row>
    <row r="29" spans="1:7" ht="25.5" customHeight="1" x14ac:dyDescent="0.25">
      <c r="A29" s="35" t="s">
        <v>31</v>
      </c>
      <c r="B29" s="35" t="s">
        <v>128</v>
      </c>
      <c r="C29" s="34">
        <v>50</v>
      </c>
      <c r="D29" s="34">
        <v>14.9</v>
      </c>
      <c r="E29" s="49">
        <v>83</v>
      </c>
      <c r="F29" s="49">
        <v>38</v>
      </c>
      <c r="G29" s="49">
        <v>1</v>
      </c>
    </row>
    <row r="30" spans="1:7" ht="25.5" customHeight="1" x14ac:dyDescent="0.25">
      <c r="A30" s="35" t="s">
        <v>31</v>
      </c>
      <c r="B30" s="35" t="s">
        <v>129</v>
      </c>
      <c r="C30" s="34">
        <v>45</v>
      </c>
      <c r="D30" s="34">
        <v>13.5</v>
      </c>
      <c r="E30" s="49">
        <v>83</v>
      </c>
      <c r="F30" s="49">
        <v>36</v>
      </c>
      <c r="G30" s="49">
        <v>1</v>
      </c>
    </row>
    <row r="31" spans="1:7" ht="25.5" customHeight="1" x14ac:dyDescent="0.25">
      <c r="A31" s="35" t="s">
        <v>31</v>
      </c>
      <c r="B31" s="35" t="s">
        <v>130</v>
      </c>
      <c r="C31" s="34">
        <v>40</v>
      </c>
      <c r="D31" s="34">
        <v>12</v>
      </c>
      <c r="E31" s="49">
        <v>82</v>
      </c>
      <c r="F31" s="49">
        <v>34</v>
      </c>
      <c r="G31" s="49">
        <v>1</v>
      </c>
    </row>
    <row r="32" spans="1:7" ht="25.5" customHeight="1" x14ac:dyDescent="0.25">
      <c r="A32" s="35" t="s">
        <v>31</v>
      </c>
      <c r="B32" s="35" t="s">
        <v>124</v>
      </c>
      <c r="C32" s="34">
        <v>30</v>
      </c>
      <c r="D32" s="34">
        <v>9</v>
      </c>
      <c r="E32" s="49">
        <v>80</v>
      </c>
      <c r="F32" s="49">
        <v>54</v>
      </c>
      <c r="G32" s="49">
        <v>1</v>
      </c>
    </row>
    <row r="33" spans="1:7" ht="25.5" customHeight="1" x14ac:dyDescent="0.25">
      <c r="A33" s="35" t="s">
        <v>31</v>
      </c>
      <c r="B33" s="35" t="s">
        <v>131</v>
      </c>
      <c r="C33" s="34">
        <v>20</v>
      </c>
      <c r="D33" s="34">
        <v>6</v>
      </c>
      <c r="E33" s="49">
        <v>78</v>
      </c>
      <c r="F33" s="49">
        <v>74</v>
      </c>
      <c r="G33" s="49">
        <v>2</v>
      </c>
    </row>
  </sheetData>
  <autoFilter ref="A4:G4" xr:uid="{A0FC62E5-07DC-4F5B-BC98-8A3333606704}">
    <sortState ref="A5:G33">
      <sortCondition ref="A4"/>
    </sortState>
  </autoFilter>
  <mergeCells count="1">
    <mergeCell ref="A2:G2"/>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01C1-F2E8-4A30-B9AE-9DC85E019AF8}">
  <sheetPr>
    <pageSetUpPr fitToPage="1"/>
  </sheetPr>
  <dimension ref="A2:O34"/>
  <sheetViews>
    <sheetView zoomScale="80" zoomScaleNormal="80" workbookViewId="0">
      <pane ySplit="5" topLeftCell="A6" activePane="bottomLeft" state="frozen"/>
      <selection pane="bottomLeft" activeCell="B18" sqref="B18"/>
    </sheetView>
  </sheetViews>
  <sheetFormatPr defaultRowHeight="15" x14ac:dyDescent="0.25"/>
  <cols>
    <col min="1" max="1" width="29.7109375" style="18" customWidth="1"/>
    <col min="2" max="2" width="32" style="18" customWidth="1"/>
    <col min="3" max="3" width="17.7109375" style="18" customWidth="1"/>
    <col min="4" max="4" width="19.28515625" style="18" customWidth="1"/>
    <col min="5" max="5" width="17.42578125" style="25" customWidth="1"/>
    <col min="6" max="6" width="18.140625" style="25" customWidth="1"/>
    <col min="7" max="7" width="22" style="25" customWidth="1"/>
    <col min="8" max="8" width="13.7109375" style="21" customWidth="1"/>
    <col min="9" max="11" width="18.7109375" style="18" customWidth="1"/>
    <col min="12" max="12" width="16" style="18" customWidth="1"/>
    <col min="13" max="15" width="9.140625" style="18"/>
    <col min="16" max="16" width="20.85546875" style="18" customWidth="1"/>
    <col min="17" max="16384" width="9.140625" style="18"/>
  </cols>
  <sheetData>
    <row r="2" spans="1:15" ht="26.25" customHeight="1" x14ac:dyDescent="0.25">
      <c r="A2" s="74" t="s">
        <v>23</v>
      </c>
      <c r="B2" s="74"/>
      <c r="C2" s="74"/>
      <c r="D2" s="74"/>
      <c r="E2" s="74"/>
      <c r="F2" s="74"/>
      <c r="G2" s="74"/>
      <c r="H2" s="74"/>
      <c r="I2" s="16"/>
      <c r="J2" s="16"/>
      <c r="K2" s="16"/>
      <c r="L2" s="16"/>
      <c r="M2" s="15"/>
      <c r="N2" s="15"/>
      <c r="O2" s="14"/>
    </row>
    <row r="3" spans="1:15" ht="45.75" customHeight="1" x14ac:dyDescent="0.25">
      <c r="A3" s="83" t="s">
        <v>10</v>
      </c>
      <c r="B3" s="84"/>
      <c r="C3" s="84"/>
      <c r="D3" s="84"/>
      <c r="E3" s="84"/>
      <c r="F3" s="84"/>
      <c r="G3" s="84"/>
      <c r="H3" s="84"/>
      <c r="I3" s="16"/>
      <c r="J3" s="16"/>
      <c r="K3" s="16"/>
      <c r="L3" s="16"/>
      <c r="M3" s="15"/>
      <c r="N3" s="15"/>
      <c r="O3" s="14"/>
    </row>
    <row r="4" spans="1:15" x14ac:dyDescent="0.25">
      <c r="C4" s="86" t="s">
        <v>22</v>
      </c>
      <c r="D4" s="86"/>
      <c r="E4" s="86"/>
      <c r="F4" s="86"/>
      <c r="G4" s="86"/>
      <c r="H4" s="86"/>
    </row>
    <row r="5" spans="1:15" ht="70.5" customHeight="1" x14ac:dyDescent="0.25">
      <c r="A5" s="19" t="s">
        <v>0</v>
      </c>
      <c r="B5" s="19" t="s">
        <v>1</v>
      </c>
      <c r="C5" s="19" t="s">
        <v>5</v>
      </c>
      <c r="D5" s="19" t="s">
        <v>25</v>
      </c>
      <c r="E5" s="19" t="s">
        <v>17</v>
      </c>
      <c r="F5" s="19" t="s">
        <v>11</v>
      </c>
      <c r="G5" s="19" t="s">
        <v>12</v>
      </c>
      <c r="H5" s="22" t="s">
        <v>13</v>
      </c>
    </row>
    <row r="6" spans="1:15" ht="30" x14ac:dyDescent="0.25">
      <c r="A6" s="42" t="s">
        <v>179</v>
      </c>
      <c r="B6" s="71" t="s">
        <v>302</v>
      </c>
      <c r="C6" s="70" t="s">
        <v>303</v>
      </c>
      <c r="D6" s="72"/>
      <c r="E6" s="70" t="s">
        <v>288</v>
      </c>
      <c r="F6" s="70" t="s">
        <v>304</v>
      </c>
      <c r="G6" s="72" t="s">
        <v>305</v>
      </c>
      <c r="H6" s="73">
        <v>733.5</v>
      </c>
      <c r="I6" s="23"/>
    </row>
    <row r="7" spans="1:15" ht="30" x14ac:dyDescent="0.25">
      <c r="A7" s="42" t="s">
        <v>179</v>
      </c>
      <c r="B7" s="71" t="s">
        <v>306</v>
      </c>
      <c r="C7" s="70" t="s">
        <v>307</v>
      </c>
      <c r="D7" s="72"/>
      <c r="E7" s="70" t="s">
        <v>163</v>
      </c>
      <c r="F7" s="70" t="s">
        <v>308</v>
      </c>
      <c r="G7" s="72" t="s">
        <v>309</v>
      </c>
      <c r="H7" s="73">
        <v>1003.5</v>
      </c>
      <c r="I7" s="23"/>
    </row>
    <row r="8" spans="1:15" ht="30" x14ac:dyDescent="0.25">
      <c r="A8" s="42" t="s">
        <v>179</v>
      </c>
      <c r="B8" s="71" t="s">
        <v>310</v>
      </c>
      <c r="C8" s="70" t="s">
        <v>311</v>
      </c>
      <c r="D8" s="72"/>
      <c r="E8" s="70" t="s">
        <v>163</v>
      </c>
      <c r="F8" s="70" t="s">
        <v>312</v>
      </c>
      <c r="G8" s="72" t="s">
        <v>309</v>
      </c>
      <c r="H8" s="73">
        <v>1228.5</v>
      </c>
      <c r="I8" s="23"/>
    </row>
    <row r="9" spans="1:15" ht="30" x14ac:dyDescent="0.25">
      <c r="A9" s="42" t="s">
        <v>213</v>
      </c>
      <c r="B9" s="71" t="s">
        <v>419</v>
      </c>
      <c r="C9" s="70" t="s">
        <v>420</v>
      </c>
      <c r="D9" s="72" t="s">
        <v>421</v>
      </c>
      <c r="E9" s="70" t="s">
        <v>422</v>
      </c>
      <c r="F9" s="70" t="s">
        <v>423</v>
      </c>
      <c r="G9" s="72" t="s">
        <v>424</v>
      </c>
      <c r="H9" s="73">
        <v>779</v>
      </c>
      <c r="I9" s="23"/>
    </row>
    <row r="10" spans="1:15" ht="30" x14ac:dyDescent="0.25">
      <c r="A10" s="42" t="s">
        <v>213</v>
      </c>
      <c r="B10" s="71" t="s">
        <v>425</v>
      </c>
      <c r="C10" s="70" t="s">
        <v>307</v>
      </c>
      <c r="D10" s="72" t="s">
        <v>426</v>
      </c>
      <c r="E10" s="70" t="s">
        <v>288</v>
      </c>
      <c r="F10" s="70" t="s">
        <v>427</v>
      </c>
      <c r="G10" s="72" t="s">
        <v>428</v>
      </c>
      <c r="H10" s="73">
        <v>1004</v>
      </c>
      <c r="I10" s="23"/>
    </row>
    <row r="11" spans="1:15" ht="30" x14ac:dyDescent="0.25">
      <c r="A11" s="42" t="s">
        <v>213</v>
      </c>
      <c r="B11" s="71" t="s">
        <v>429</v>
      </c>
      <c r="C11" s="70" t="s">
        <v>311</v>
      </c>
      <c r="D11" s="72" t="s">
        <v>430</v>
      </c>
      <c r="E11" s="70" t="s">
        <v>431</v>
      </c>
      <c r="F11" s="70" t="s">
        <v>432</v>
      </c>
      <c r="G11" s="72" t="s">
        <v>428</v>
      </c>
      <c r="H11" s="73">
        <v>1229</v>
      </c>
      <c r="I11" s="23"/>
    </row>
    <row r="12" spans="1:15" ht="30" x14ac:dyDescent="0.25">
      <c r="A12" s="42" t="s">
        <v>191</v>
      </c>
      <c r="B12" s="71" t="s">
        <v>313</v>
      </c>
      <c r="C12" s="70" t="s">
        <v>314</v>
      </c>
      <c r="D12" s="72" t="s">
        <v>315</v>
      </c>
      <c r="E12" s="70" t="s">
        <v>288</v>
      </c>
      <c r="F12" s="70" t="s">
        <v>316</v>
      </c>
      <c r="G12" s="72" t="s">
        <v>317</v>
      </c>
      <c r="H12" s="73">
        <v>1003.5</v>
      </c>
      <c r="I12" s="23"/>
    </row>
    <row r="13" spans="1:15" ht="30" x14ac:dyDescent="0.25">
      <c r="A13" s="42" t="s">
        <v>191</v>
      </c>
      <c r="B13" s="71" t="s">
        <v>318</v>
      </c>
      <c r="C13" s="70" t="s">
        <v>319</v>
      </c>
      <c r="D13" s="72" t="s">
        <v>320</v>
      </c>
      <c r="E13" s="70" t="s">
        <v>288</v>
      </c>
      <c r="F13" s="70" t="s">
        <v>321</v>
      </c>
      <c r="G13" s="72" t="s">
        <v>322</v>
      </c>
      <c r="H13" s="73">
        <v>1183.5</v>
      </c>
      <c r="I13" s="23"/>
    </row>
    <row r="14" spans="1:15" ht="30" x14ac:dyDescent="0.25">
      <c r="A14" s="42" t="s">
        <v>191</v>
      </c>
      <c r="B14" s="71" t="s">
        <v>323</v>
      </c>
      <c r="C14" s="70" t="s">
        <v>324</v>
      </c>
      <c r="D14" s="72" t="s">
        <v>325</v>
      </c>
      <c r="E14" s="70" t="s">
        <v>288</v>
      </c>
      <c r="F14" s="70" t="s">
        <v>326</v>
      </c>
      <c r="G14" s="72" t="s">
        <v>305</v>
      </c>
      <c r="H14" s="73">
        <v>1273.5</v>
      </c>
      <c r="I14" s="23"/>
    </row>
    <row r="15" spans="1:15" ht="30" x14ac:dyDescent="0.25">
      <c r="A15" s="42" t="s">
        <v>191</v>
      </c>
      <c r="B15" s="71" t="s">
        <v>327</v>
      </c>
      <c r="C15" s="70" t="s">
        <v>328</v>
      </c>
      <c r="D15" s="72" t="s">
        <v>329</v>
      </c>
      <c r="E15" s="70" t="s">
        <v>288</v>
      </c>
      <c r="F15" s="70" t="s">
        <v>330</v>
      </c>
      <c r="G15" s="72" t="s">
        <v>331</v>
      </c>
      <c r="H15" s="73">
        <v>1453.5</v>
      </c>
      <c r="I15" s="23"/>
    </row>
    <row r="16" spans="1:15" ht="30" x14ac:dyDescent="0.25">
      <c r="A16" s="42" t="s">
        <v>191</v>
      </c>
      <c r="B16" s="71" t="s">
        <v>286</v>
      </c>
      <c r="C16" s="70">
        <v>45</v>
      </c>
      <c r="D16" s="72" t="s">
        <v>287</v>
      </c>
      <c r="E16" s="70" t="s">
        <v>288</v>
      </c>
      <c r="F16" s="70" t="s">
        <v>289</v>
      </c>
      <c r="G16" s="72" t="s">
        <v>290</v>
      </c>
      <c r="H16" s="73">
        <v>1903.5</v>
      </c>
      <c r="I16" s="23"/>
    </row>
    <row r="17" spans="1:9" x14ac:dyDescent="0.25">
      <c r="A17" s="42" t="s">
        <v>356</v>
      </c>
      <c r="B17" s="71" t="s">
        <v>437</v>
      </c>
      <c r="C17" s="70" t="s">
        <v>438</v>
      </c>
      <c r="D17" s="72"/>
      <c r="E17" s="70" t="s">
        <v>439</v>
      </c>
      <c r="F17" s="70" t="s">
        <v>440</v>
      </c>
      <c r="G17" s="72" t="s">
        <v>441</v>
      </c>
      <c r="H17" s="73">
        <f>22*45*(1-2.7/22)</f>
        <v>868.49999999999989</v>
      </c>
      <c r="I17" s="23"/>
    </row>
    <row r="18" spans="1:9" x14ac:dyDescent="0.25">
      <c r="A18" s="42" t="s">
        <v>356</v>
      </c>
      <c r="B18" s="71" t="s">
        <v>442</v>
      </c>
      <c r="C18" s="70" t="s">
        <v>443</v>
      </c>
      <c r="D18" s="72"/>
      <c r="E18" s="70" t="s">
        <v>439</v>
      </c>
      <c r="F18" s="70" t="s">
        <v>440</v>
      </c>
      <c r="G18" s="72" t="s">
        <v>441</v>
      </c>
      <c r="H18" s="73">
        <f>28*45*(1-2.7/28)</f>
        <v>1138.5</v>
      </c>
      <c r="I18" s="23"/>
    </row>
    <row r="19" spans="1:9" x14ac:dyDescent="0.25">
      <c r="A19" s="42" t="s">
        <v>356</v>
      </c>
      <c r="B19" s="71" t="s">
        <v>444</v>
      </c>
      <c r="C19" s="70" t="s">
        <v>445</v>
      </c>
      <c r="D19" s="72"/>
      <c r="E19" s="70" t="s">
        <v>163</v>
      </c>
      <c r="F19" s="70" t="s">
        <v>440</v>
      </c>
      <c r="G19" s="72" t="s">
        <v>441</v>
      </c>
      <c r="H19" s="73">
        <f>34*45*(1-2.7/34)</f>
        <v>1408.5</v>
      </c>
      <c r="I19" s="23"/>
    </row>
    <row r="20" spans="1:9" x14ac:dyDescent="0.25">
      <c r="A20" s="42" t="s">
        <v>356</v>
      </c>
      <c r="B20" s="71" t="s">
        <v>446</v>
      </c>
      <c r="C20" s="70" t="s">
        <v>447</v>
      </c>
      <c r="D20" s="72"/>
      <c r="E20" s="70" t="s">
        <v>157</v>
      </c>
      <c r="F20" s="70" t="s">
        <v>440</v>
      </c>
      <c r="G20" s="72" t="s">
        <v>441</v>
      </c>
      <c r="H20" s="73">
        <f>40*45*(1-2.7/40)</f>
        <v>1678.5</v>
      </c>
      <c r="I20" s="23"/>
    </row>
    <row r="21" spans="1:9" x14ac:dyDescent="0.25">
      <c r="A21" s="42" t="s">
        <v>356</v>
      </c>
      <c r="B21" s="71" t="s">
        <v>448</v>
      </c>
      <c r="C21" s="70" t="s">
        <v>449</v>
      </c>
      <c r="D21" s="72"/>
      <c r="E21" s="70" t="s">
        <v>288</v>
      </c>
      <c r="F21" s="70" t="s">
        <v>440</v>
      </c>
      <c r="G21" s="72" t="s">
        <v>441</v>
      </c>
      <c r="H21" s="73">
        <f>15*45*(1-2.7/15)</f>
        <v>553.5</v>
      </c>
      <c r="I21" s="23"/>
    </row>
    <row r="22" spans="1:9" x14ac:dyDescent="0.25">
      <c r="A22" s="42" t="s">
        <v>356</v>
      </c>
      <c r="B22" s="71" t="s">
        <v>450</v>
      </c>
      <c r="C22" s="70" t="s">
        <v>420</v>
      </c>
      <c r="D22" s="72"/>
      <c r="E22" s="70" t="s">
        <v>288</v>
      </c>
      <c r="F22" s="70" t="s">
        <v>440</v>
      </c>
      <c r="G22" s="72" t="s">
        <v>441</v>
      </c>
      <c r="H22" s="73">
        <f>20*45*(1-2.7/20)</f>
        <v>778.5</v>
      </c>
      <c r="I22" s="23"/>
    </row>
    <row r="23" spans="1:9" ht="30" x14ac:dyDescent="0.25">
      <c r="A23" s="42" t="s">
        <v>31</v>
      </c>
      <c r="B23" s="71" t="s">
        <v>154</v>
      </c>
      <c r="C23" s="70" t="s">
        <v>155</v>
      </c>
      <c r="D23" s="72" t="s">
        <v>156</v>
      </c>
      <c r="E23" s="70" t="s">
        <v>157</v>
      </c>
      <c r="F23" s="70" t="s">
        <v>158</v>
      </c>
      <c r="G23" s="72" t="s">
        <v>159</v>
      </c>
      <c r="H23" s="73">
        <v>688.5</v>
      </c>
      <c r="I23" s="12"/>
    </row>
    <row r="24" spans="1:9" ht="30" x14ac:dyDescent="0.25">
      <c r="A24" s="42" t="s">
        <v>31</v>
      </c>
      <c r="B24" s="71" t="s">
        <v>160</v>
      </c>
      <c r="C24" s="70" t="s">
        <v>161</v>
      </c>
      <c r="D24" s="72" t="s">
        <v>162</v>
      </c>
      <c r="E24" s="70" t="s">
        <v>163</v>
      </c>
      <c r="F24" s="70" t="s">
        <v>164</v>
      </c>
      <c r="G24" s="72" t="s">
        <v>165</v>
      </c>
      <c r="H24" s="73">
        <v>1138.5</v>
      </c>
      <c r="I24" s="12"/>
    </row>
    <row r="25" spans="1:9" ht="30" x14ac:dyDescent="0.25">
      <c r="A25" s="42" t="s">
        <v>31</v>
      </c>
      <c r="B25" s="71" t="s">
        <v>166</v>
      </c>
      <c r="C25" s="70" t="s">
        <v>167</v>
      </c>
      <c r="D25" s="72" t="s">
        <v>168</v>
      </c>
      <c r="E25" s="70" t="s">
        <v>163</v>
      </c>
      <c r="F25" s="70" t="s">
        <v>169</v>
      </c>
      <c r="G25" s="72" t="s">
        <v>170</v>
      </c>
      <c r="H25" s="73">
        <v>1318.5</v>
      </c>
      <c r="I25" s="12"/>
    </row>
    <row r="26" spans="1:9" ht="30" x14ac:dyDescent="0.25">
      <c r="A26" s="42" t="s">
        <v>31</v>
      </c>
      <c r="B26" s="71" t="s">
        <v>171</v>
      </c>
      <c r="C26" s="70" t="s">
        <v>172</v>
      </c>
      <c r="D26" s="72" t="s">
        <v>173</v>
      </c>
      <c r="E26" s="70" t="s">
        <v>163</v>
      </c>
      <c r="F26" s="70" t="s">
        <v>174</v>
      </c>
      <c r="G26" s="72" t="s">
        <v>170</v>
      </c>
      <c r="H26" s="73">
        <v>1588.5</v>
      </c>
      <c r="I26" s="12"/>
    </row>
    <row r="27" spans="1:9" ht="30" x14ac:dyDescent="0.25">
      <c r="A27" s="42" t="s">
        <v>31</v>
      </c>
      <c r="B27" s="71" t="s">
        <v>175</v>
      </c>
      <c r="C27" s="70" t="s">
        <v>155</v>
      </c>
      <c r="D27" s="72" t="s">
        <v>156</v>
      </c>
      <c r="E27" s="70" t="s">
        <v>157</v>
      </c>
      <c r="F27" s="70" t="s">
        <v>158</v>
      </c>
      <c r="G27" s="72" t="s">
        <v>159</v>
      </c>
      <c r="H27" s="73">
        <v>688.5</v>
      </c>
      <c r="I27" s="12"/>
    </row>
    <row r="28" spans="1:9" ht="30" x14ac:dyDescent="0.25">
      <c r="A28" s="42" t="s">
        <v>31</v>
      </c>
      <c r="B28" s="71" t="s">
        <v>176</v>
      </c>
      <c r="C28" s="70" t="s">
        <v>161</v>
      </c>
      <c r="D28" s="72" t="s">
        <v>162</v>
      </c>
      <c r="E28" s="70" t="s">
        <v>163</v>
      </c>
      <c r="F28" s="70" t="s">
        <v>164</v>
      </c>
      <c r="G28" s="72" t="s">
        <v>165</v>
      </c>
      <c r="H28" s="73">
        <v>1138.5</v>
      </c>
      <c r="I28" s="12"/>
    </row>
    <row r="29" spans="1:9" ht="30" x14ac:dyDescent="0.25">
      <c r="A29" s="42" t="s">
        <v>31</v>
      </c>
      <c r="B29" s="71" t="s">
        <v>177</v>
      </c>
      <c r="C29" s="70" t="s">
        <v>167</v>
      </c>
      <c r="D29" s="72" t="s">
        <v>168</v>
      </c>
      <c r="E29" s="70" t="s">
        <v>163</v>
      </c>
      <c r="F29" s="70" t="s">
        <v>169</v>
      </c>
      <c r="G29" s="72" t="s">
        <v>170</v>
      </c>
      <c r="H29" s="73">
        <v>1318.5</v>
      </c>
      <c r="I29" s="12"/>
    </row>
    <row r="30" spans="1:9" ht="30" x14ac:dyDescent="0.25">
      <c r="A30" s="42" t="s">
        <v>31</v>
      </c>
      <c r="B30" s="71" t="s">
        <v>178</v>
      </c>
      <c r="C30" s="70" t="s">
        <v>172</v>
      </c>
      <c r="D30" s="72" t="s">
        <v>173</v>
      </c>
      <c r="E30" s="70" t="s">
        <v>163</v>
      </c>
      <c r="F30" s="70" t="s">
        <v>174</v>
      </c>
      <c r="G30" s="72" t="s">
        <v>170</v>
      </c>
      <c r="H30" s="73">
        <v>1588.5</v>
      </c>
      <c r="I30" s="12"/>
    </row>
    <row r="31" spans="1:9" x14ac:dyDescent="0.25">
      <c r="A31" s="12"/>
      <c r="B31" s="12"/>
      <c r="C31" s="12"/>
      <c r="D31" s="12"/>
      <c r="E31" s="26"/>
      <c r="F31" s="26"/>
      <c r="G31" s="26"/>
      <c r="H31" s="23"/>
    </row>
    <row r="32" spans="1:9" x14ac:dyDescent="0.25">
      <c r="A32" s="12"/>
      <c r="B32" s="12"/>
      <c r="C32" s="12"/>
      <c r="D32" s="12"/>
      <c r="E32" s="26"/>
      <c r="F32" s="26"/>
      <c r="G32" s="26"/>
      <c r="H32" s="23"/>
    </row>
    <row r="33" spans="1:8" x14ac:dyDescent="0.25">
      <c r="A33" s="12"/>
      <c r="B33" s="12"/>
      <c r="C33" s="12"/>
      <c r="D33" s="12"/>
      <c r="E33" s="26"/>
      <c r="F33" s="26"/>
      <c r="G33" s="26"/>
      <c r="H33" s="23"/>
    </row>
    <row r="34" spans="1:8" x14ac:dyDescent="0.25">
      <c r="A34" s="12"/>
      <c r="B34" s="12"/>
      <c r="C34" s="12"/>
      <c r="D34" s="12"/>
      <c r="E34" s="26"/>
      <c r="F34" s="26"/>
      <c r="G34" s="26"/>
      <c r="H34" s="23"/>
    </row>
  </sheetData>
  <autoFilter ref="A5:H5" xr:uid="{CA8FA137-BC31-4265-8DAD-D129443C0400}">
    <sortState ref="A6:H30">
      <sortCondition ref="A5"/>
    </sortState>
  </autoFilter>
  <mergeCells count="3">
    <mergeCell ref="A2:H2"/>
    <mergeCell ref="A3:H3"/>
    <mergeCell ref="C4:H4"/>
  </mergeCells>
  <pageMargins left="0.98425196850393704" right="0.23622047244094491" top="0.74803149606299213" bottom="0.74803149606299213" header="0.31496062992125984" footer="0.31496062992125984"/>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6"/>
  <sheetViews>
    <sheetView zoomScale="80" zoomScaleNormal="80" workbookViewId="0">
      <pane ySplit="4" topLeftCell="A5" activePane="bottomLeft" state="frozen"/>
      <selection pane="bottomLeft" activeCell="B18" sqref="B18"/>
    </sheetView>
  </sheetViews>
  <sheetFormatPr defaultRowHeight="15" x14ac:dyDescent="0.25"/>
  <cols>
    <col min="1" max="1" width="29.28515625" customWidth="1"/>
    <col min="2" max="2" width="33.7109375" customWidth="1"/>
    <col min="3" max="3" width="18.5703125" customWidth="1"/>
    <col min="4" max="4" width="18.5703125" style="28" customWidth="1"/>
    <col min="5" max="5" width="15.140625" style="29" customWidth="1"/>
    <col min="6" max="6" width="18.5703125" style="29" customWidth="1"/>
  </cols>
  <sheetData>
    <row r="1" spans="1:6" s="5" customFormat="1" ht="15" customHeight="1" x14ac:dyDescent="0.25">
      <c r="A1" s="10"/>
      <c r="B1" s="10"/>
      <c r="C1" s="10"/>
      <c r="D1" s="28"/>
      <c r="E1" s="29"/>
      <c r="F1" s="29"/>
    </row>
    <row r="2" spans="1:6" s="5" customFormat="1" ht="33" customHeight="1" x14ac:dyDescent="0.25">
      <c r="A2" s="74" t="s">
        <v>9</v>
      </c>
      <c r="B2" s="78"/>
      <c r="C2" s="85"/>
      <c r="D2" s="85"/>
      <c r="E2" s="85"/>
      <c r="F2" s="85"/>
    </row>
    <row r="3" spans="1:6" ht="21.75" customHeight="1" x14ac:dyDescent="0.25">
      <c r="A3" s="87"/>
      <c r="B3" s="87"/>
    </row>
    <row r="4" spans="1:6" ht="74.25" customHeight="1" x14ac:dyDescent="0.25">
      <c r="A4" s="6" t="s">
        <v>0</v>
      </c>
      <c r="B4" s="6" t="s">
        <v>1</v>
      </c>
      <c r="C4" s="19" t="s">
        <v>4</v>
      </c>
      <c r="D4" s="19" t="s">
        <v>14</v>
      </c>
      <c r="E4" s="19" t="s">
        <v>15</v>
      </c>
      <c r="F4" s="19" t="s">
        <v>16</v>
      </c>
    </row>
    <row r="5" spans="1:6" s="18" customFormat="1" ht="25.5" customHeight="1" x14ac:dyDescent="0.25">
      <c r="A5" s="35" t="s">
        <v>141</v>
      </c>
      <c r="B5" s="35" t="s">
        <v>142</v>
      </c>
      <c r="C5" s="34">
        <v>18.3</v>
      </c>
      <c r="D5" s="48">
        <v>94</v>
      </c>
      <c r="E5" s="36">
        <v>104</v>
      </c>
      <c r="F5" s="36">
        <v>14</v>
      </c>
    </row>
    <row r="6" spans="1:6" s="18" customFormat="1" ht="25.5" customHeight="1" x14ac:dyDescent="0.25">
      <c r="A6" s="35" t="s">
        <v>138</v>
      </c>
      <c r="B6" s="35" t="s">
        <v>139</v>
      </c>
      <c r="C6" s="34">
        <v>16.3</v>
      </c>
      <c r="D6" s="36">
        <v>91.9</v>
      </c>
      <c r="E6" s="36">
        <v>97</v>
      </c>
      <c r="F6" s="36">
        <v>9.6</v>
      </c>
    </row>
    <row r="7" spans="1:6" s="18" customFormat="1" ht="25.5" customHeight="1" x14ac:dyDescent="0.25">
      <c r="A7" s="35" t="s">
        <v>138</v>
      </c>
      <c r="B7" s="35" t="s">
        <v>140</v>
      </c>
      <c r="C7" s="34">
        <v>11.3</v>
      </c>
      <c r="D7" s="36">
        <v>91.3</v>
      </c>
      <c r="E7" s="36">
        <v>41</v>
      </c>
      <c r="F7" s="36">
        <v>10.8</v>
      </c>
    </row>
    <row r="8" spans="1:6" s="18" customFormat="1" ht="25.5" customHeight="1" x14ac:dyDescent="0.25">
      <c r="A8" s="35" t="s">
        <v>232</v>
      </c>
      <c r="B8" s="35" t="s">
        <v>332</v>
      </c>
      <c r="C8" s="34">
        <v>15</v>
      </c>
      <c r="D8" s="36">
        <v>92.6</v>
      </c>
      <c r="E8" s="36">
        <v>44</v>
      </c>
      <c r="F8" s="36" t="str">
        <f>CLEAN(18)</f>
        <v>18</v>
      </c>
    </row>
    <row r="9" spans="1:6" s="18" customFormat="1" ht="25.5" customHeight="1" x14ac:dyDescent="0.25">
      <c r="A9" s="35" t="s">
        <v>232</v>
      </c>
      <c r="B9" s="35" t="s">
        <v>333</v>
      </c>
      <c r="C9" s="34">
        <v>20</v>
      </c>
      <c r="D9" s="36">
        <v>92.5</v>
      </c>
      <c r="E9" s="36">
        <v>46</v>
      </c>
      <c r="F9" s="36">
        <v>17</v>
      </c>
    </row>
    <row r="10" spans="1:6" s="18" customFormat="1" ht="25.5" customHeight="1" x14ac:dyDescent="0.25">
      <c r="A10" s="35" t="s">
        <v>232</v>
      </c>
      <c r="B10" s="35" t="s">
        <v>334</v>
      </c>
      <c r="C10" s="34">
        <v>24</v>
      </c>
      <c r="D10" s="36">
        <v>92.6</v>
      </c>
      <c r="E10" s="36">
        <v>48</v>
      </c>
      <c r="F10" s="36">
        <v>17</v>
      </c>
    </row>
    <row r="11" spans="1:6" s="18" customFormat="1" ht="25.5" customHeight="1" x14ac:dyDescent="0.25">
      <c r="A11" s="35" t="s">
        <v>232</v>
      </c>
      <c r="B11" s="35" t="s">
        <v>335</v>
      </c>
      <c r="C11" s="34">
        <v>15</v>
      </c>
      <c r="D11" s="36">
        <v>92.6</v>
      </c>
      <c r="E11" s="36">
        <v>44</v>
      </c>
      <c r="F11" s="36" t="str">
        <f>CLEAN(18)</f>
        <v>18</v>
      </c>
    </row>
    <row r="12" spans="1:6" s="18" customFormat="1" ht="25.5" customHeight="1" x14ac:dyDescent="0.25">
      <c r="A12" s="35" t="s">
        <v>232</v>
      </c>
      <c r="B12" s="35" t="s">
        <v>336</v>
      </c>
      <c r="C12" s="34">
        <v>20</v>
      </c>
      <c r="D12" s="36">
        <v>92.5</v>
      </c>
      <c r="E12" s="36">
        <v>46</v>
      </c>
      <c r="F12" s="36">
        <v>17</v>
      </c>
    </row>
    <row r="13" spans="1:6" s="18" customFormat="1" ht="25.5" customHeight="1" x14ac:dyDescent="0.25">
      <c r="A13" s="35" t="s">
        <v>232</v>
      </c>
      <c r="B13" s="35" t="s">
        <v>337</v>
      </c>
      <c r="C13" s="34">
        <v>24</v>
      </c>
      <c r="D13" s="36">
        <v>92.6</v>
      </c>
      <c r="E13" s="36">
        <v>48</v>
      </c>
      <c r="F13" s="36">
        <v>17</v>
      </c>
    </row>
    <row r="14" spans="1:6" s="18" customFormat="1" ht="25.5" customHeight="1" x14ac:dyDescent="0.25">
      <c r="A14" s="35" t="s">
        <v>433</v>
      </c>
      <c r="B14" s="35" t="s">
        <v>434</v>
      </c>
      <c r="C14" s="34">
        <v>17</v>
      </c>
      <c r="D14" s="36">
        <v>91.9</v>
      </c>
      <c r="E14" s="36">
        <v>64</v>
      </c>
      <c r="F14" s="36">
        <v>9</v>
      </c>
    </row>
    <row r="15" spans="1:6" s="18" customFormat="1" ht="25.5" customHeight="1" x14ac:dyDescent="0.25">
      <c r="A15" s="35" t="s">
        <v>451</v>
      </c>
      <c r="B15" s="35" t="s">
        <v>452</v>
      </c>
      <c r="C15" s="34">
        <v>9.3000000000000007</v>
      </c>
      <c r="D15" s="36">
        <v>92</v>
      </c>
      <c r="E15" s="36">
        <v>19</v>
      </c>
      <c r="F15" s="36">
        <v>5</v>
      </c>
    </row>
    <row r="16" spans="1:6" s="18" customFormat="1" ht="25.5" customHeight="1" x14ac:dyDescent="0.25">
      <c r="A16" s="35" t="s">
        <v>451</v>
      </c>
      <c r="B16" s="35" t="s">
        <v>453</v>
      </c>
      <c r="C16" s="34">
        <v>9.5</v>
      </c>
      <c r="D16" s="36">
        <v>92</v>
      </c>
      <c r="E16" s="36">
        <v>82</v>
      </c>
      <c r="F16" s="36">
        <v>4</v>
      </c>
    </row>
  </sheetData>
  <autoFilter ref="A4:F4" xr:uid="{00000000-0009-0000-0000-000005000000}">
    <sortState ref="A5:F16">
      <sortCondition ref="A4"/>
    </sortState>
  </autoFilter>
  <mergeCells count="2">
    <mergeCell ref="A3:B3"/>
    <mergeCell ref="A2:F2"/>
  </mergeCells>
  <pageMargins left="0.70866141732283472" right="0.70866141732283472" top="0.74803149606299213" bottom="0.74803149606299213" header="0.31496062992125984" footer="0.31496062992125984"/>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UVOD</vt:lpstr>
      <vt:lpstr>POLENA</vt:lpstr>
      <vt:lpstr>PELETI</vt:lpstr>
      <vt:lpstr>SEKANCI</vt:lpstr>
      <vt:lpstr>KOMBINIRANI</vt:lpstr>
      <vt:lpstr>KAMINI</vt:lpstr>
      <vt:lpstr>KAMINI!Tiskanje_naslovov</vt:lpstr>
      <vt:lpstr>KOMBINIRANI!Tiskanje_naslovov</vt:lpstr>
      <vt:lpstr>PELETI!Tiskanje_naslovov</vt:lpstr>
      <vt:lpstr>POLENA!Tiskanje_naslovov</vt:lpstr>
      <vt:lpstr>SEKANCI!Tiskanje_naslovov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Martina Lenčič</dc:creator>
  <cp:lastModifiedBy>Jagoda Martina Lenčič</cp:lastModifiedBy>
  <cp:lastPrinted>2024-09-14T06:07:37Z</cp:lastPrinted>
  <dcterms:created xsi:type="dcterms:W3CDTF">2021-08-25T10:05:44Z</dcterms:created>
  <dcterms:modified xsi:type="dcterms:W3CDTF">2024-12-11T12:01:32Z</dcterms:modified>
</cp:coreProperties>
</file>